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energypolicy\能源政策公用槽\112年政策計畫\2.各工作項目區\04.能源領域性別主流化推動事宜\3_交辦事項\1120505-111年度性別統計資料及性別分析報告\4.回復經濟部之檔案\"/>
    </mc:Choice>
  </mc:AlternateContent>
  <xr:revisionPtr revIDLastSave="0" documentId="13_ncr:1_{8F989E61-0800-4F8C-A58A-8F2FD9695E35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1.電器承裝業從業人員性別統計表" sheetId="1" r:id="rId1"/>
    <sheet name="2.用電設備檢驗維護業從業人員性別統計表" sheetId="2" r:id="rId2"/>
    <sheet name="3.用電場所專任電氣技術人員(委託個人)性別統計表" sheetId="3" r:id="rId3"/>
    <sheet name="4.業管各項技術人員登記資料性別統計表" sheetId="4" r:id="rId4"/>
    <sheet name="5.登記僱用技術人員訓練課程性別統計表" sheetId="5" r:id="rId5"/>
  </sheets>
  <definedNames>
    <definedName name="_xlnm.Print_Area" localSheetId="1">'2.用電設備檢驗維護業從業人員性別統計表'!$A$1:$K$18</definedName>
    <definedName name="_xlnm.Print_Area" localSheetId="2">'3.用電場所專任電氣技術人員(委託個人)性別統計表'!$A$1:$K$18</definedName>
    <definedName name="_xlnm.Print_Area" localSheetId="3">'4.業管各項技術人員登記資料性別統計表'!$A$1:$K$22</definedName>
    <definedName name="_xlnm.Print_Area" localSheetId="4">'5.登記僱用技術人員訓練課程性別統計表'!$A$1:$J$46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K15" i="2"/>
  <c r="K11" i="2"/>
  <c r="D4" i="1"/>
  <c r="E4" i="1"/>
  <c r="F4" i="1"/>
  <c r="G4" i="1"/>
  <c r="H4" i="1"/>
  <c r="I4" i="1"/>
  <c r="J4" i="1"/>
  <c r="K5" i="1"/>
  <c r="K3" i="1"/>
  <c r="J5" i="5"/>
  <c r="I6" i="5" s="1"/>
  <c r="J3" i="5"/>
  <c r="I4" i="5" s="1"/>
  <c r="D6" i="4"/>
  <c r="E6" i="4"/>
  <c r="F6" i="4"/>
  <c r="G6" i="4"/>
  <c r="H6" i="4"/>
  <c r="I6" i="4"/>
  <c r="J6" i="4"/>
  <c r="K6" i="4"/>
  <c r="K4" i="4"/>
  <c r="J4" i="4"/>
  <c r="I4" i="4"/>
  <c r="H4" i="4"/>
  <c r="G4" i="4"/>
  <c r="F4" i="4"/>
  <c r="E4" i="4"/>
  <c r="D4" i="4"/>
  <c r="D6" i="3"/>
  <c r="E6" i="3"/>
  <c r="F6" i="3"/>
  <c r="G6" i="3"/>
  <c r="H6" i="3"/>
  <c r="I6" i="3"/>
  <c r="J6" i="3"/>
  <c r="K6" i="3"/>
  <c r="K4" i="3"/>
  <c r="J4" i="3"/>
  <c r="I4" i="3"/>
  <c r="H4" i="3"/>
  <c r="G4" i="3"/>
  <c r="F4" i="3"/>
  <c r="E4" i="3"/>
  <c r="D4" i="3"/>
  <c r="D8" i="4"/>
  <c r="E8" i="4"/>
  <c r="F8" i="4"/>
  <c r="G8" i="4"/>
  <c r="H8" i="4"/>
  <c r="I8" i="4"/>
  <c r="J8" i="4"/>
  <c r="K10" i="4"/>
  <c r="J10" i="4"/>
  <c r="I10" i="4"/>
  <c r="H10" i="4"/>
  <c r="G10" i="4"/>
  <c r="F10" i="4"/>
  <c r="E10" i="4"/>
  <c r="D10" i="4"/>
  <c r="K3" i="3"/>
  <c r="K5" i="3"/>
  <c r="D4" i="2"/>
  <c r="E4" i="2"/>
  <c r="F4" i="2"/>
  <c r="G4" i="2"/>
  <c r="H4" i="2"/>
  <c r="I4" i="2"/>
  <c r="J4" i="2"/>
  <c r="K4" i="2"/>
  <c r="K6" i="2"/>
  <c r="J6" i="2"/>
  <c r="I6" i="2"/>
  <c r="H6" i="2"/>
  <c r="G6" i="2"/>
  <c r="F6" i="2"/>
  <c r="E6" i="2"/>
  <c r="D6" i="2"/>
  <c r="D6" i="5" l="1"/>
  <c r="E6" i="5"/>
  <c r="G6" i="5"/>
  <c r="F6" i="5"/>
  <c r="H6" i="5"/>
  <c r="J6" i="5"/>
  <c r="G4" i="5"/>
  <c r="E4" i="5"/>
  <c r="D4" i="5"/>
  <c r="F4" i="5"/>
  <c r="H4" i="5"/>
  <c r="I22" i="4"/>
  <c r="H22" i="4"/>
  <c r="G22" i="4"/>
  <c r="F22" i="4"/>
  <c r="E22" i="4"/>
  <c r="K21" i="4"/>
  <c r="D22" i="4" s="1"/>
  <c r="K20" i="4"/>
  <c r="J20" i="4"/>
  <c r="K19" i="4"/>
  <c r="I20" i="4" s="1"/>
  <c r="I18" i="4"/>
  <c r="H18" i="4"/>
  <c r="G18" i="4"/>
  <c r="F18" i="4"/>
  <c r="K17" i="4"/>
  <c r="E18" i="4" s="1"/>
  <c r="H16" i="4"/>
  <c r="G16" i="4"/>
  <c r="K15" i="4"/>
  <c r="K16" i="4" s="1"/>
  <c r="J18" i="3"/>
  <c r="I18" i="3"/>
  <c r="K17" i="3"/>
  <c r="H18" i="3" s="1"/>
  <c r="K15" i="3"/>
  <c r="J16" i="3" s="1"/>
  <c r="D18" i="2"/>
  <c r="K18" i="2"/>
  <c r="J16" i="2"/>
  <c r="I16" i="2"/>
  <c r="H16" i="2"/>
  <c r="G16" i="2"/>
  <c r="F16" i="2"/>
  <c r="E16" i="2"/>
  <c r="D16" i="2"/>
  <c r="I14" i="2"/>
  <c r="H14" i="2"/>
  <c r="G14" i="2"/>
  <c r="F14" i="2"/>
  <c r="E14" i="2"/>
  <c r="K13" i="2"/>
  <c r="D14" i="2" s="1"/>
  <c r="K12" i="2"/>
  <c r="J12" i="2"/>
  <c r="I18" i="1"/>
  <c r="H18" i="1"/>
  <c r="G18" i="1"/>
  <c r="K17" i="1"/>
  <c r="F18" i="1" s="1"/>
  <c r="K15" i="1"/>
  <c r="K16" i="1" s="1"/>
  <c r="K13" i="1"/>
  <c r="K14" i="1" s="1"/>
  <c r="K12" i="1"/>
  <c r="J12" i="1"/>
  <c r="I12" i="1"/>
  <c r="H12" i="1"/>
  <c r="G12" i="1"/>
  <c r="F12" i="1"/>
  <c r="E12" i="1"/>
  <c r="K11" i="1"/>
  <c r="D12" i="1" s="1"/>
  <c r="I14" i="3"/>
  <c r="H14" i="3"/>
  <c r="K13" i="3"/>
  <c r="G14" i="3" s="1"/>
  <c r="K11" i="3"/>
  <c r="J12" i="3" s="1"/>
  <c r="J22" i="4" l="1"/>
  <c r="D20" i="4"/>
  <c r="K22" i="4"/>
  <c r="E20" i="4"/>
  <c r="F20" i="4"/>
  <c r="G20" i="4"/>
  <c r="H20" i="4"/>
  <c r="J18" i="4"/>
  <c r="D16" i="4"/>
  <c r="K18" i="4"/>
  <c r="E16" i="4"/>
  <c r="F16" i="4"/>
  <c r="I16" i="4"/>
  <c r="J16" i="4"/>
  <c r="D18" i="4"/>
  <c r="G16" i="3"/>
  <c r="E16" i="3"/>
  <c r="F16" i="3"/>
  <c r="H16" i="3"/>
  <c r="I16" i="3"/>
  <c r="D18" i="3"/>
  <c r="D16" i="3"/>
  <c r="K16" i="3"/>
  <c r="E18" i="3"/>
  <c r="F18" i="3"/>
  <c r="K18" i="3"/>
  <c r="G18" i="3"/>
  <c r="K16" i="2"/>
  <c r="E18" i="2"/>
  <c r="F18" i="2"/>
  <c r="G18" i="2"/>
  <c r="H18" i="2"/>
  <c r="I18" i="2"/>
  <c r="J18" i="2"/>
  <c r="K14" i="2"/>
  <c r="F12" i="2"/>
  <c r="G12" i="2"/>
  <c r="D12" i="2"/>
  <c r="H12" i="2"/>
  <c r="I12" i="2"/>
  <c r="J14" i="2"/>
  <c r="E12" i="2"/>
  <c r="J18" i="1"/>
  <c r="D16" i="1"/>
  <c r="K18" i="1"/>
  <c r="E16" i="1"/>
  <c r="F16" i="1"/>
  <c r="G16" i="1"/>
  <c r="H16" i="1"/>
  <c r="I16" i="1"/>
  <c r="D18" i="1"/>
  <c r="J16" i="1"/>
  <c r="E18" i="1"/>
  <c r="D14" i="1"/>
  <c r="E14" i="1"/>
  <c r="F14" i="1"/>
  <c r="G14" i="1"/>
  <c r="H14" i="1"/>
  <c r="I14" i="1"/>
  <c r="J14" i="1"/>
  <c r="D12" i="3"/>
  <c r="F12" i="3"/>
  <c r="J14" i="3"/>
  <c r="K14" i="3"/>
  <c r="E12" i="3"/>
  <c r="G12" i="3"/>
  <c r="H12" i="3"/>
  <c r="K12" i="3"/>
  <c r="D14" i="3"/>
  <c r="E14" i="3"/>
  <c r="I12" i="3"/>
  <c r="F14" i="3"/>
  <c r="G10" i="1" l="1"/>
  <c r="K7" i="4"/>
  <c r="K8" i="4"/>
  <c r="K9" i="4"/>
  <c r="K11" i="4"/>
  <c r="D12" i="4" s="1"/>
  <c r="J12" i="4"/>
  <c r="K13" i="4"/>
  <c r="K14" i="4" s="1"/>
  <c r="F14" i="4"/>
  <c r="G14" i="4"/>
  <c r="H14" i="4"/>
  <c r="I14" i="4"/>
  <c r="J14" i="4"/>
  <c r="K7" i="3"/>
  <c r="D8" i="3" s="1"/>
  <c r="K9" i="3"/>
  <c r="D10" i="3" s="1"/>
  <c r="G10" i="3"/>
  <c r="H10" i="3"/>
  <c r="I10" i="3"/>
  <c r="K7" i="2"/>
  <c r="D8" i="2" s="1"/>
  <c r="E8" i="2"/>
  <c r="G8" i="2"/>
  <c r="H8" i="2"/>
  <c r="I8" i="2"/>
  <c r="J8" i="2"/>
  <c r="K9" i="2"/>
  <c r="K8" i="2" s="1"/>
  <c r="I10" i="2"/>
  <c r="K7" i="1"/>
  <c r="D8" i="1" s="1"/>
  <c r="G8" i="1"/>
  <c r="H8" i="1"/>
  <c r="D10" i="1"/>
  <c r="E10" i="1"/>
  <c r="F10" i="1"/>
  <c r="H10" i="1"/>
  <c r="I10" i="1"/>
  <c r="J10" i="1"/>
  <c r="K10" i="1"/>
  <c r="J9" i="5"/>
  <c r="J7" i="5"/>
  <c r="J8" i="5" s="1"/>
  <c r="K5" i="4"/>
  <c r="K3" i="4"/>
  <c r="K5" i="2"/>
  <c r="K3" i="2"/>
  <c r="I12" i="4" l="1"/>
  <c r="E14" i="4"/>
  <c r="H12" i="4"/>
  <c r="K12" i="4"/>
  <c r="G12" i="4"/>
  <c r="D14" i="4"/>
  <c r="F12" i="4"/>
  <c r="E12" i="4"/>
  <c r="F8" i="2"/>
  <c r="H10" i="2"/>
  <c r="K10" i="2"/>
  <c r="K8" i="1"/>
  <c r="J8" i="1"/>
  <c r="K8" i="3"/>
  <c r="J8" i="3"/>
  <c r="I8" i="3"/>
  <c r="H8" i="3"/>
  <c r="K10" i="3"/>
  <c r="J10" i="3"/>
  <c r="J4" i="5"/>
  <c r="F10" i="3"/>
  <c r="G8" i="3"/>
  <c r="E10" i="3"/>
  <c r="F8" i="3"/>
  <c r="E8" i="3"/>
  <c r="F10" i="2"/>
  <c r="G10" i="2"/>
  <c r="E10" i="2"/>
  <c r="D10" i="2"/>
  <c r="J10" i="2"/>
  <c r="K4" i="1"/>
  <c r="I8" i="1"/>
  <c r="F8" i="1"/>
  <c r="E8" i="1"/>
  <c r="J10" i="5"/>
  <c r="E10" i="5"/>
  <c r="F8" i="5"/>
  <c r="F10" i="5"/>
  <c r="D8" i="5"/>
  <c r="G10" i="5"/>
  <c r="E8" i="5"/>
  <c r="G8" i="5"/>
  <c r="H8" i="5"/>
  <c r="H10" i="5"/>
  <c r="D10" i="5"/>
  <c r="I8" i="5"/>
  <c r="I10" i="5"/>
  <c r="K6" i="1"/>
  <c r="E6" i="1"/>
  <c r="F6" i="1"/>
  <c r="G6" i="1"/>
  <c r="H6" i="1"/>
  <c r="I6" i="1"/>
  <c r="D6" i="1"/>
  <c r="J6" i="1"/>
  <c r="J13" i="5"/>
  <c r="I14" i="5" s="1"/>
  <c r="J11" i="5"/>
  <c r="I12" i="5" s="1"/>
  <c r="J12" i="5" l="1"/>
  <c r="J14" i="5"/>
  <c r="H14" i="5"/>
  <c r="D12" i="5"/>
  <c r="D14" i="5"/>
  <c r="E12" i="5"/>
  <c r="E14" i="5"/>
  <c r="F12" i="5"/>
  <c r="F14" i="5"/>
  <c r="G12" i="5"/>
  <c r="G14" i="5"/>
  <c r="H12" i="5"/>
  <c r="G32" i="5"/>
  <c r="J15" i="5"/>
  <c r="G16" i="5" s="1"/>
  <c r="J45" i="5"/>
  <c r="G46" i="5" s="1"/>
  <c r="J43" i="5"/>
  <c r="G44" i="5" s="1"/>
  <c r="J41" i="5"/>
  <c r="I42" i="5" s="1"/>
  <c r="J39" i="5"/>
  <c r="I40" i="5" s="1"/>
  <c r="J37" i="5"/>
  <c r="G38" i="5" s="1"/>
  <c r="J35" i="5"/>
  <c r="E36" i="5" s="1"/>
  <c r="J33" i="5"/>
  <c r="F34" i="5" s="1"/>
  <c r="J31" i="5"/>
  <c r="I32" i="5" s="1"/>
  <c r="J29" i="5"/>
  <c r="I30" i="5" s="1"/>
  <c r="J27" i="5"/>
  <c r="G28" i="5" s="1"/>
  <c r="J25" i="5"/>
  <c r="I26" i="5" s="1"/>
  <c r="J23" i="5"/>
  <c r="G24" i="5" s="1"/>
  <c r="J21" i="5"/>
  <c r="I22" i="5" s="1"/>
  <c r="J19" i="5"/>
  <c r="G20" i="5" s="1"/>
  <c r="J17" i="5"/>
  <c r="I18" i="5" s="1"/>
  <c r="D34" i="5" l="1"/>
  <c r="H34" i="5"/>
  <c r="I34" i="5"/>
  <c r="F32" i="5"/>
  <c r="G36" i="5"/>
  <c r="D36" i="5"/>
  <c r="E40" i="5"/>
  <c r="I36" i="5"/>
  <c r="E32" i="5"/>
  <c r="G34" i="5"/>
  <c r="F36" i="5"/>
  <c r="H42" i="5"/>
  <c r="D46" i="5"/>
  <c r="D42" i="5"/>
  <c r="E42" i="5"/>
  <c r="D38" i="5"/>
  <c r="H38" i="5"/>
  <c r="D16" i="5"/>
  <c r="E34" i="5"/>
  <c r="I38" i="5"/>
  <c r="D32" i="5"/>
  <c r="H36" i="5"/>
  <c r="D40" i="5"/>
  <c r="F42" i="5"/>
  <c r="G42" i="5"/>
  <c r="F40" i="5"/>
  <c r="E38" i="5"/>
  <c r="G40" i="5"/>
  <c r="H32" i="5"/>
  <c r="F38" i="5"/>
  <c r="H40" i="5"/>
  <c r="H46" i="5"/>
  <c r="E46" i="5"/>
  <c r="I46" i="5"/>
  <c r="F46" i="5"/>
  <c r="E44" i="5"/>
  <c r="I44" i="5"/>
  <c r="H44" i="5"/>
  <c r="F44" i="5"/>
  <c r="D44" i="5"/>
  <c r="D20" i="5"/>
  <c r="D24" i="5"/>
  <c r="D28" i="5"/>
  <c r="H16" i="5"/>
  <c r="E20" i="5"/>
  <c r="H24" i="5"/>
  <c r="E28" i="5"/>
  <c r="F18" i="5"/>
  <c r="H20" i="5"/>
  <c r="F26" i="5"/>
  <c r="H28" i="5"/>
  <c r="G18" i="5"/>
  <c r="I20" i="5"/>
  <c r="G26" i="5"/>
  <c r="I28" i="5"/>
  <c r="F22" i="5"/>
  <c r="F30" i="5"/>
  <c r="E16" i="5"/>
  <c r="E24" i="5"/>
  <c r="G30" i="5"/>
  <c r="F16" i="5"/>
  <c r="D18" i="5"/>
  <c r="H18" i="5"/>
  <c r="F20" i="5"/>
  <c r="D22" i="5"/>
  <c r="H22" i="5"/>
  <c r="F24" i="5"/>
  <c r="D26" i="5"/>
  <c r="H26" i="5"/>
  <c r="F28" i="5"/>
  <c r="D30" i="5"/>
  <c r="H30" i="5"/>
  <c r="I16" i="5"/>
  <c r="G22" i="5"/>
  <c r="I24" i="5"/>
  <c r="E18" i="5"/>
  <c r="E22" i="5"/>
  <c r="E26" i="5"/>
  <c r="E30" i="5"/>
  <c r="J16" i="5"/>
  <c r="J18" i="5"/>
  <c r="J26" i="5"/>
  <c r="J34" i="5"/>
  <c r="J42" i="5"/>
  <c r="J20" i="5"/>
  <c r="J28" i="5"/>
  <c r="J36" i="5"/>
  <c r="J44" i="5"/>
  <c r="J22" i="5"/>
  <c r="J30" i="5"/>
  <c r="J38" i="5"/>
  <c r="J46" i="5"/>
  <c r="J24" i="5"/>
  <c r="J32" i="5"/>
  <c r="J40" i="5"/>
</calcChain>
</file>

<file path=xl/sharedStrings.xml><?xml version="1.0" encoding="utf-8"?>
<sst xmlns="http://schemas.openxmlformats.org/spreadsheetml/2006/main" count="245" uniqueCount="48">
  <si>
    <t>電器承裝業從業人員性別統計表</t>
    <phoneticPr fontId="4" type="noConversion"/>
  </si>
  <si>
    <r>
      <rPr>
        <sz val="14"/>
        <color indexed="8"/>
        <rFont val="標楷體"/>
        <family val="4"/>
        <charset val="136"/>
      </rPr>
      <t xml:space="preserve">年齡區段統計
</t>
    </r>
    <r>
      <rPr>
        <sz val="14"/>
        <color indexed="8"/>
        <rFont val="Times New Roman"/>
        <family val="1"/>
      </rPr>
      <t>(Age sector statistics)</t>
    </r>
    <phoneticPr fontId="4" type="noConversion"/>
  </si>
  <si>
    <r>
      <t>19</t>
    </r>
    <r>
      <rPr>
        <sz val="14"/>
        <rFont val="標楷體"/>
        <family val="4"/>
        <charset val="136"/>
      </rPr>
      <t xml:space="preserve">歲以下
</t>
    </r>
    <r>
      <rPr>
        <sz val="14"/>
        <rFont val="Times New Roman"/>
        <family val="1"/>
      </rPr>
      <t>(19 years and Under)</t>
    </r>
    <phoneticPr fontId="4" type="noConversion"/>
  </si>
  <si>
    <r>
      <t>20~29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(20-29 years)</t>
    </r>
    <phoneticPr fontId="4" type="noConversion"/>
  </si>
  <si>
    <r>
      <t>30~39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(30-39 years)</t>
    </r>
    <phoneticPr fontId="4" type="noConversion"/>
  </si>
  <si>
    <r>
      <t>40~49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(40-49 years)</t>
    </r>
    <phoneticPr fontId="4" type="noConversion"/>
  </si>
  <si>
    <r>
      <t>50-59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(50-59 years)</t>
    </r>
    <phoneticPr fontId="4" type="noConversion"/>
  </si>
  <si>
    <r>
      <t>60-69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(60-69 years)</t>
    </r>
    <phoneticPr fontId="4" type="noConversion"/>
  </si>
  <si>
    <r>
      <t>70</t>
    </r>
    <r>
      <rPr>
        <sz val="14"/>
        <rFont val="標楷體"/>
        <family val="4"/>
        <charset val="136"/>
      </rPr>
      <t xml:space="preserve">歲以上
</t>
    </r>
    <r>
      <rPr>
        <sz val="14"/>
        <rFont val="Times New Roman"/>
        <family val="1"/>
      </rPr>
      <t>(70 years and Over)</t>
    </r>
    <phoneticPr fontId="4" type="noConversion"/>
  </si>
  <si>
    <r>
      <rPr>
        <sz val="14"/>
        <rFont val="標楷體"/>
        <family val="4"/>
        <charset val="136"/>
      </rPr>
      <t xml:space="preserve">合計
</t>
    </r>
    <r>
      <rPr>
        <sz val="14"/>
        <rFont val="Times New Roman"/>
        <family val="1"/>
      </rPr>
      <t>(Total)</t>
    </r>
    <phoneticPr fontId="4" type="noConversion"/>
  </si>
  <si>
    <r>
      <t>108</t>
    </r>
    <r>
      <rPr>
        <sz val="14"/>
        <color indexed="8"/>
        <rFont val="標楷體"/>
        <family val="4"/>
        <charset val="136"/>
      </rPr>
      <t xml:space="preserve">年
</t>
    </r>
    <r>
      <rPr>
        <sz val="14"/>
        <color indexed="8"/>
        <rFont val="Times New Roman"/>
        <family val="1"/>
      </rPr>
      <t>(2019)</t>
    </r>
    <phoneticPr fontId="4" type="noConversion"/>
  </si>
  <si>
    <r>
      <rPr>
        <sz val="12"/>
        <color indexed="8"/>
        <rFont val="標楷體"/>
        <family val="4"/>
        <charset val="136"/>
      </rPr>
      <t xml:space="preserve">男性
</t>
    </r>
    <r>
      <rPr>
        <sz val="12"/>
        <color indexed="8"/>
        <rFont val="Times New Roman"/>
        <family val="1"/>
      </rPr>
      <t xml:space="preserve">(Male) </t>
    </r>
    <phoneticPr fontId="4" type="noConversion"/>
  </si>
  <si>
    <r>
      <rPr>
        <sz val="12"/>
        <color indexed="8"/>
        <rFont val="標楷體"/>
        <family val="4"/>
        <charset val="136"/>
      </rPr>
      <t>人數</t>
    </r>
    <r>
      <rPr>
        <sz val="12"/>
        <color indexed="8"/>
        <rFont val="Times New Roman"/>
        <family val="1"/>
      </rPr>
      <t xml:space="preserve"> 
(Person)</t>
    </r>
    <phoneticPr fontId="4" type="noConversion"/>
  </si>
  <si>
    <r>
      <rPr>
        <sz val="12"/>
        <color indexed="8"/>
        <rFont val="標楷體"/>
        <family val="4"/>
        <charset val="136"/>
      </rPr>
      <t>百分比</t>
    </r>
    <r>
      <rPr>
        <sz val="12"/>
        <color indexed="8"/>
        <rFont val="Times New Roman"/>
        <family val="1"/>
      </rPr>
      <t>(%)
(Percentage)</t>
    </r>
    <phoneticPr fontId="4" type="noConversion"/>
  </si>
  <si>
    <r>
      <rPr>
        <sz val="12"/>
        <color indexed="8"/>
        <rFont val="標楷體"/>
        <family val="4"/>
        <charset val="136"/>
      </rPr>
      <t xml:space="preserve">女性
</t>
    </r>
    <r>
      <rPr>
        <sz val="12"/>
        <color indexed="8"/>
        <rFont val="Times New Roman"/>
        <family val="1"/>
      </rPr>
      <t xml:space="preserve">(Female)  </t>
    </r>
    <phoneticPr fontId="4" type="noConversion"/>
  </si>
  <si>
    <t>用電設備檢驗維護業從業人員性別統計表</t>
    <phoneticPr fontId="4" type="noConversion"/>
  </si>
  <si>
    <t>用電場所專任電氣技術人員(委託個人)性別統計表</t>
    <phoneticPr fontId="4" type="noConversion"/>
  </si>
  <si>
    <t>業管各項技術人員登記資料性別統計表</t>
    <phoneticPr fontId="4" type="noConversion"/>
  </si>
  <si>
    <r>
      <t>108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(2019)</t>
    </r>
    <phoneticPr fontId="4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</si>
  <si>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(2018)</t>
    </r>
    <phoneticPr fontId="4" type="noConversion"/>
  </si>
  <si>
    <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(2017)</t>
    </r>
    <phoneticPr fontId="4" type="noConversion"/>
  </si>
  <si>
    <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(2016)</t>
    </r>
    <phoneticPr fontId="4" type="noConversion"/>
  </si>
  <si>
    <r>
      <t>104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(2015)</t>
    </r>
    <phoneticPr fontId="4" type="noConversion"/>
  </si>
  <si>
    <r>
      <t>103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(2014)</t>
    </r>
    <phoneticPr fontId="4" type="noConversion"/>
  </si>
  <si>
    <r>
      <t>102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(2013)</t>
    </r>
    <phoneticPr fontId="4" type="noConversion"/>
  </si>
  <si>
    <r>
      <t>101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(2012)</t>
    </r>
    <phoneticPr fontId="4" type="noConversion"/>
  </si>
  <si>
    <r>
      <rPr>
        <sz val="14"/>
        <rFont val="標楷體"/>
        <family val="4"/>
        <charset val="136"/>
      </rPr>
      <t xml:space="preserve">年齡區段統計
</t>
    </r>
    <r>
      <rPr>
        <sz val="14"/>
        <rFont val="Times New Roman"/>
        <family val="1"/>
      </rPr>
      <t>(Age sector statistics)</t>
    </r>
    <phoneticPr fontId="3" type="noConversion"/>
  </si>
  <si>
    <r>
      <t>20</t>
    </r>
    <r>
      <rPr>
        <sz val="14"/>
        <rFont val="標楷體"/>
        <family val="4"/>
        <charset val="136"/>
      </rPr>
      <t xml:space="preserve">歲以下
</t>
    </r>
    <r>
      <rPr>
        <sz val="14"/>
        <rFont val="Times New Roman"/>
        <family val="1"/>
      </rPr>
      <t>(20 years and Under)</t>
    </r>
    <phoneticPr fontId="4" type="noConversion"/>
  </si>
  <si>
    <r>
      <t>21-30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(21-30 years)</t>
    </r>
    <phoneticPr fontId="4" type="noConversion"/>
  </si>
  <si>
    <r>
      <t>31-40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(31-40 years)</t>
    </r>
    <phoneticPr fontId="4" type="noConversion"/>
  </si>
  <si>
    <r>
      <t>41-50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(41-50 years)</t>
    </r>
    <phoneticPr fontId="4" type="noConversion"/>
  </si>
  <si>
    <r>
      <t>51-60</t>
    </r>
    <r>
      <rPr>
        <sz val="14"/>
        <rFont val="標楷體"/>
        <family val="4"/>
        <charset val="136"/>
      </rPr>
      <t xml:space="preserve">歲
</t>
    </r>
    <r>
      <rPr>
        <sz val="14"/>
        <rFont val="Times New Roman"/>
        <family val="1"/>
      </rPr>
      <t>(51-60 years)</t>
    </r>
    <phoneticPr fontId="4" type="noConversion"/>
  </si>
  <si>
    <r>
      <t>61</t>
    </r>
    <r>
      <rPr>
        <sz val="14"/>
        <rFont val="標楷體"/>
        <family val="4"/>
        <charset val="136"/>
      </rPr>
      <t xml:space="preserve">歲以上
</t>
    </r>
    <r>
      <rPr>
        <sz val="14"/>
        <rFont val="Times New Roman"/>
        <family val="1"/>
      </rPr>
      <t>(60 years and Over)</t>
    </r>
    <phoneticPr fontId="4" type="noConversion"/>
  </si>
  <si>
    <r>
      <rPr>
        <sz val="14"/>
        <color theme="1"/>
        <rFont val="標楷體"/>
        <family val="4"/>
        <charset val="136"/>
      </rPr>
      <t xml:space="preserve">合計
</t>
    </r>
    <r>
      <rPr>
        <sz val="14"/>
        <color theme="1"/>
        <rFont val="Times New Roman"/>
        <family val="1"/>
      </rPr>
      <t>(Total)</t>
    </r>
    <phoneticPr fontId="3" type="noConversion"/>
  </si>
  <si>
    <r>
      <rPr>
        <sz val="12"/>
        <rFont val="標楷體"/>
        <family val="4"/>
        <charset val="136"/>
      </rPr>
      <t xml:space="preserve">人次
</t>
    </r>
    <r>
      <rPr>
        <sz val="12"/>
        <rFont val="Times New Roman"/>
        <family val="1"/>
      </rPr>
      <t>(Persons)</t>
    </r>
    <phoneticPr fontId="4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</si>
  <si>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 xml:space="preserve">(Male) </t>
    </r>
    <phoneticPr fontId="4" type="noConversion"/>
  </si>
  <si>
    <r>
      <rPr>
        <sz val="12"/>
        <rFont val="標楷體"/>
        <family val="4"/>
        <charset val="136"/>
      </rPr>
      <t>百分比</t>
    </r>
    <r>
      <rPr>
        <sz val="12"/>
        <rFont val="Times New Roman"/>
        <family val="1"/>
      </rPr>
      <t>(%)
(Percentage)</t>
    </r>
    <phoneticPr fontId="4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</si>
  <si>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 xml:space="preserve">(Female)  </t>
    </r>
    <phoneticPr fontId="4" type="noConversion"/>
  </si>
  <si>
    <r>
      <t>109</t>
    </r>
    <r>
      <rPr>
        <sz val="14"/>
        <color indexed="8"/>
        <rFont val="標楷體"/>
        <family val="4"/>
        <charset val="136"/>
      </rPr>
      <t xml:space="preserve">年
</t>
    </r>
    <r>
      <rPr>
        <sz val="14"/>
        <color indexed="8"/>
        <rFont val="Times New Roman"/>
        <family val="1"/>
      </rPr>
      <t>(2020)</t>
    </r>
    <phoneticPr fontId="4" type="noConversion"/>
  </si>
  <si>
    <t>登記僱用技術人員訓練課程性別統計表</t>
    <phoneticPr fontId="4" type="noConversion"/>
  </si>
  <si>
    <r>
      <t>109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(2020)</t>
    </r>
    <phoneticPr fontId="4" type="noConversion"/>
  </si>
  <si>
    <r>
      <t>110</t>
    </r>
    <r>
      <rPr>
        <sz val="14"/>
        <color indexed="8"/>
        <rFont val="標楷體"/>
        <family val="4"/>
        <charset val="136"/>
      </rPr>
      <t xml:space="preserve">年
</t>
    </r>
    <r>
      <rPr>
        <sz val="14"/>
        <color indexed="8"/>
        <rFont val="Times New Roman"/>
        <family val="1"/>
      </rPr>
      <t>(2021)</t>
    </r>
    <phoneticPr fontId="4" type="noConversion"/>
  </si>
  <si>
    <r>
      <t>110</t>
    </r>
    <r>
      <rPr>
        <sz val="14"/>
        <color indexed="8"/>
        <rFont val="標楷體"/>
        <family val="4"/>
        <charset val="136"/>
      </rPr>
      <t>年</t>
    </r>
    <r>
      <rPr>
        <sz val="14"/>
        <color rgb="FF000000"/>
        <rFont val="Times New Roman"/>
        <family val="4"/>
      </rPr>
      <t xml:space="preserve">
</t>
    </r>
    <r>
      <rPr>
        <sz val="14"/>
        <color indexed="8"/>
        <rFont val="Times New Roman"/>
        <family val="1"/>
      </rPr>
      <t>(2021)</t>
    </r>
    <phoneticPr fontId="4" type="noConversion"/>
  </si>
  <si>
    <r>
      <t>110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(2021)</t>
    </r>
    <phoneticPr fontId="4" type="noConversion"/>
  </si>
  <si>
    <r>
      <t>111</t>
    </r>
    <r>
      <rPr>
        <sz val="14"/>
        <color indexed="8"/>
        <rFont val="標楷體"/>
        <family val="4"/>
        <charset val="136"/>
      </rPr>
      <t xml:space="preserve">年
</t>
    </r>
    <r>
      <rPr>
        <sz val="14"/>
        <color indexed="8"/>
        <rFont val="Times New Roman"/>
        <family val="1"/>
      </rPr>
      <t>(2022)</t>
    </r>
    <phoneticPr fontId="4" type="noConversion"/>
  </si>
  <si>
    <r>
      <t>111</t>
    </r>
    <r>
      <rPr>
        <sz val="14"/>
        <color indexed="8"/>
        <rFont val="標楷體"/>
        <family val="4"/>
        <charset val="136"/>
      </rPr>
      <t>年</t>
    </r>
    <r>
      <rPr>
        <sz val="14"/>
        <color rgb="FF000000"/>
        <rFont val="Times New Roman"/>
        <family val="4"/>
      </rPr>
      <t xml:space="preserve">
</t>
    </r>
    <r>
      <rPr>
        <sz val="14"/>
        <color indexed="8"/>
        <rFont val="Times New Roman"/>
        <family val="1"/>
      </rPr>
      <t>(2022)</t>
    </r>
    <phoneticPr fontId="4" type="noConversion"/>
  </si>
  <si>
    <r>
      <t>111</t>
    </r>
    <r>
      <rPr>
        <sz val="12"/>
        <color theme="1"/>
        <rFont val="標楷體"/>
        <family val="4"/>
        <charset val="136"/>
      </rPr>
      <t xml:space="preserve">年
</t>
    </r>
    <r>
      <rPr>
        <sz val="12"/>
        <color theme="1"/>
        <rFont val="Times New Roman"/>
        <family val="1"/>
      </rPr>
      <t>(2022)</t>
    </r>
    <phoneticPr fontId="4" type="noConversion"/>
  </si>
  <si>
    <r>
      <t>107</t>
    </r>
    <r>
      <rPr>
        <sz val="14"/>
        <color indexed="8"/>
        <rFont val="標楷體"/>
        <family val="4"/>
        <charset val="136"/>
      </rPr>
      <t xml:space="preserve">年
</t>
    </r>
    <r>
      <rPr>
        <sz val="14"/>
        <color indexed="8"/>
        <rFont val="Times New Roman"/>
        <family val="1"/>
      </rPr>
      <t>(2018)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</si>
</sst>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_);[Red]\(0\)"/>
  </numFmts>
  <fonts count="26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b/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scheme val="minor"/>
    </font>
    <font>
      <sz val="12"/>
      <color indexed="8"/>
      <name val="Times New Roman"/>
      <family val="4"/>
      <charset val="136"/>
    </font>
    <font>
      <sz val="12"/>
      <color theme="1"/>
      <name val="新細明體"/>
      <family val="2"/>
      <scheme val="minor"/>
    </font>
    <font>
      <sz val="14"/>
      <color theme="1"/>
      <name val="Times New Roman"/>
      <family val="4"/>
      <charset val="136"/>
    </font>
    <font>
      <sz val="12"/>
      <color theme="1"/>
      <name val="標楷體"/>
      <family val="4"/>
      <charset val="136"/>
    </font>
    <font>
      <sz val="14"/>
      <color rgb="FF000000"/>
      <name val="Times New Roman"/>
      <family val="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176" fontId="15" fillId="0" borderId="14" xfId="2" applyNumberFormat="1" applyFont="1" applyBorder="1">
      <alignment vertical="center"/>
    </xf>
    <xf numFmtId="176" fontId="15" fillId="0" borderId="15" xfId="2" applyNumberFormat="1" applyFont="1" applyBorder="1">
      <alignment vertical="center"/>
    </xf>
    <xf numFmtId="176" fontId="15" fillId="0" borderId="17" xfId="2" applyNumberFormat="1" applyFont="1" applyBorder="1">
      <alignment vertical="center"/>
    </xf>
    <xf numFmtId="176" fontId="15" fillId="0" borderId="18" xfId="2" applyNumberFormat="1" applyFont="1" applyBorder="1">
      <alignment vertical="center"/>
    </xf>
    <xf numFmtId="0" fontId="14" fillId="0" borderId="1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176" fontId="15" fillId="0" borderId="19" xfId="2" applyNumberFormat="1" applyFont="1" applyBorder="1">
      <alignment vertical="center"/>
    </xf>
    <xf numFmtId="176" fontId="15" fillId="0" borderId="20" xfId="2" applyNumberFormat="1" applyFont="1" applyBorder="1">
      <alignment vertical="center"/>
    </xf>
    <xf numFmtId="176" fontId="15" fillId="0" borderId="22" xfId="2" applyNumberFormat="1" applyFont="1" applyBorder="1">
      <alignment vertical="center"/>
    </xf>
    <xf numFmtId="176" fontId="15" fillId="0" borderId="23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77" fontId="14" fillId="0" borderId="11" xfId="1" applyNumberFormat="1" applyFont="1" applyFill="1" applyBorder="1" applyAlignment="1">
      <alignment vertical="center" wrapText="1"/>
    </xf>
    <xf numFmtId="177" fontId="14" fillId="0" borderId="10" xfId="1" applyNumberFormat="1" applyFont="1" applyFill="1" applyBorder="1" applyAlignment="1">
      <alignment vertical="center" wrapText="1"/>
    </xf>
    <xf numFmtId="177" fontId="14" fillId="0" borderId="12" xfId="1" applyNumberFormat="1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176" fontId="22" fillId="0" borderId="0" xfId="0" applyNumberFormat="1" applyFont="1"/>
    <xf numFmtId="0" fontId="14" fillId="0" borderId="1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wrapText="1"/>
    </xf>
    <xf numFmtId="176" fontId="16" fillId="0" borderId="29" xfId="2" applyNumberFormat="1" applyFont="1" applyFill="1" applyBorder="1" applyAlignment="1">
      <alignment vertical="center"/>
    </xf>
    <xf numFmtId="176" fontId="16" fillId="0" borderId="15" xfId="2" applyNumberFormat="1" applyFont="1" applyFill="1" applyBorder="1" applyAlignment="1">
      <alignment vertical="center"/>
    </xf>
    <xf numFmtId="176" fontId="16" fillId="0" borderId="17" xfId="2" applyNumberFormat="1" applyFont="1" applyFill="1" applyBorder="1" applyAlignment="1">
      <alignment vertical="center"/>
    </xf>
    <xf numFmtId="176" fontId="15" fillId="0" borderId="18" xfId="2" applyNumberFormat="1" applyFont="1" applyBorder="1" applyAlignment="1">
      <alignment vertical="center"/>
    </xf>
    <xf numFmtId="176" fontId="16" fillId="0" borderId="30" xfId="2" applyNumberFormat="1" applyFont="1" applyFill="1" applyBorder="1" applyAlignment="1">
      <alignment vertical="center"/>
    </xf>
    <xf numFmtId="176" fontId="16" fillId="0" borderId="20" xfId="2" applyNumberFormat="1" applyFont="1" applyFill="1" applyBorder="1" applyAlignment="1">
      <alignment vertical="center"/>
    </xf>
    <xf numFmtId="176" fontId="16" fillId="0" borderId="22" xfId="2" applyNumberFormat="1" applyFont="1" applyFill="1" applyBorder="1" applyAlignment="1">
      <alignment vertical="center"/>
    </xf>
    <xf numFmtId="176" fontId="15" fillId="0" borderId="23" xfId="2" applyNumberFormat="1" applyFont="1" applyBorder="1" applyAlignment="1">
      <alignment vertical="center"/>
    </xf>
    <xf numFmtId="0" fontId="14" fillId="0" borderId="29" xfId="0" applyFont="1" applyBorder="1" applyAlignment="1">
      <alignment horizontal="right" vertical="center" wrapText="1"/>
    </xf>
    <xf numFmtId="0" fontId="11" fillId="0" borderId="18" xfId="0" applyFont="1" applyBorder="1" applyAlignment="1">
      <alignment vertical="center"/>
    </xf>
    <xf numFmtId="176" fontId="16" fillId="0" borderId="14" xfId="2" applyNumberFormat="1" applyFont="1" applyFill="1" applyBorder="1" applyAlignment="1">
      <alignment vertical="center"/>
    </xf>
    <xf numFmtId="176" fontId="16" fillId="0" borderId="19" xfId="2" applyNumberFormat="1" applyFont="1" applyFill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10" fontId="15" fillId="0" borderId="15" xfId="2" applyNumberFormat="1" applyFont="1" applyBorder="1">
      <alignment vertical="center"/>
    </xf>
    <xf numFmtId="10" fontId="15" fillId="0" borderId="20" xfId="2" applyNumberFormat="1" applyFont="1" applyBorder="1">
      <alignment vertical="center"/>
    </xf>
    <xf numFmtId="10" fontId="15" fillId="0" borderId="18" xfId="2" applyNumberFormat="1" applyFont="1" applyBorder="1">
      <alignment vertical="center"/>
    </xf>
    <xf numFmtId="10" fontId="15" fillId="0" borderId="23" xfId="2" applyNumberFormat="1" applyFont="1" applyBorder="1" applyAlignment="1">
      <alignment horizontal="right" vertical="center"/>
    </xf>
    <xf numFmtId="10" fontId="15" fillId="0" borderId="19" xfId="2" applyNumberFormat="1" applyFont="1" applyBorder="1">
      <alignment vertical="center"/>
    </xf>
    <xf numFmtId="10" fontId="15" fillId="0" borderId="22" xfId="2" applyNumberFormat="1" applyFont="1" applyBorder="1">
      <alignment vertical="center"/>
    </xf>
    <xf numFmtId="10" fontId="15" fillId="0" borderId="14" xfId="2" applyNumberFormat="1" applyFont="1" applyBorder="1">
      <alignment vertical="center"/>
    </xf>
    <xf numFmtId="10" fontId="15" fillId="0" borderId="17" xfId="2" applyNumberFormat="1" applyFont="1" applyBorder="1">
      <alignment vertical="center"/>
    </xf>
    <xf numFmtId="10" fontId="16" fillId="0" borderId="29" xfId="2" applyNumberFormat="1" applyFont="1" applyFill="1" applyBorder="1" applyAlignment="1">
      <alignment vertical="center"/>
    </xf>
    <xf numFmtId="10" fontId="16" fillId="0" borderId="15" xfId="2" applyNumberFormat="1" applyFont="1" applyFill="1" applyBorder="1" applyAlignment="1">
      <alignment vertical="center"/>
    </xf>
    <xf numFmtId="10" fontId="16" fillId="0" borderId="17" xfId="2" applyNumberFormat="1" applyFont="1" applyFill="1" applyBorder="1" applyAlignment="1">
      <alignment vertical="center"/>
    </xf>
    <xf numFmtId="10" fontId="16" fillId="0" borderId="30" xfId="2" applyNumberFormat="1" applyFont="1" applyFill="1" applyBorder="1" applyAlignment="1">
      <alignment vertical="center"/>
    </xf>
    <xf numFmtId="10" fontId="16" fillId="0" borderId="20" xfId="2" applyNumberFormat="1" applyFont="1" applyFill="1" applyBorder="1" applyAlignment="1">
      <alignment vertical="center"/>
    </xf>
    <xf numFmtId="10" fontId="16" fillId="0" borderId="22" xfId="2" applyNumberFormat="1" applyFont="1" applyFill="1" applyBorder="1" applyAlignment="1">
      <alignment vertical="center"/>
    </xf>
    <xf numFmtId="10" fontId="15" fillId="0" borderId="18" xfId="2" applyNumberFormat="1" applyFont="1" applyFill="1" applyBorder="1" applyAlignment="1">
      <alignment vertical="center"/>
    </xf>
    <xf numFmtId="10" fontId="15" fillId="0" borderId="23" xfId="2" applyNumberFormat="1" applyFont="1" applyFill="1" applyBorder="1" applyAlignment="1">
      <alignment vertical="center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10" fontId="15" fillId="0" borderId="29" xfId="2" applyNumberFormat="1" applyFont="1" applyFill="1" applyBorder="1">
      <alignment vertical="center"/>
    </xf>
    <xf numFmtId="10" fontId="15" fillId="0" borderId="15" xfId="2" applyNumberFormat="1" applyFont="1" applyFill="1" applyBorder="1">
      <alignment vertical="center"/>
    </xf>
    <xf numFmtId="10" fontId="15" fillId="0" borderId="16" xfId="2" applyNumberFormat="1" applyFont="1" applyFill="1" applyBorder="1">
      <alignment vertical="center"/>
    </xf>
    <xf numFmtId="10" fontId="15" fillId="0" borderId="34" xfId="2" applyNumberFormat="1" applyFont="1" applyFill="1" applyBorder="1">
      <alignment vertical="center"/>
    </xf>
    <xf numFmtId="10" fontId="15" fillId="0" borderId="30" xfId="2" applyNumberFormat="1" applyFont="1" applyFill="1" applyBorder="1">
      <alignment vertical="center"/>
    </xf>
    <xf numFmtId="10" fontId="15" fillId="0" borderId="20" xfId="2" applyNumberFormat="1" applyFont="1" applyFill="1" applyBorder="1">
      <alignment vertical="center"/>
    </xf>
    <xf numFmtId="10" fontId="15" fillId="0" borderId="21" xfId="2" applyNumberFormat="1" applyFont="1" applyFill="1" applyBorder="1">
      <alignment vertical="center"/>
    </xf>
    <xf numFmtId="10" fontId="15" fillId="0" borderId="35" xfId="2" applyNumberFormat="1" applyFont="1" applyFill="1" applyBorder="1" applyAlignment="1">
      <alignment horizontal="right" vertical="center"/>
    </xf>
    <xf numFmtId="176" fontId="15" fillId="0" borderId="34" xfId="2" applyNumberFormat="1" applyFont="1" applyFill="1" applyBorder="1">
      <alignment vertical="center"/>
    </xf>
    <xf numFmtId="176" fontId="15" fillId="0" borderId="30" xfId="2" applyNumberFormat="1" applyFont="1" applyFill="1" applyBorder="1">
      <alignment vertical="center"/>
    </xf>
    <xf numFmtId="176" fontId="15" fillId="0" borderId="20" xfId="2" applyNumberFormat="1" applyFont="1" applyFill="1" applyBorder="1">
      <alignment vertical="center"/>
    </xf>
    <xf numFmtId="176" fontId="15" fillId="0" borderId="21" xfId="2" applyNumberFormat="1" applyFont="1" applyFill="1" applyBorder="1">
      <alignment vertical="center"/>
    </xf>
    <xf numFmtId="176" fontId="15" fillId="0" borderId="35" xfId="2" applyNumberFormat="1" applyFont="1" applyFill="1" applyBorder="1" applyAlignment="1">
      <alignment horizontal="right" vertical="center"/>
    </xf>
    <xf numFmtId="177" fontId="14" fillId="0" borderId="29" xfId="1" applyNumberFormat="1" applyFont="1" applyBorder="1" applyAlignment="1">
      <alignment horizontal="right" vertical="center" wrapText="1"/>
    </xf>
    <xf numFmtId="177" fontId="14" fillId="0" borderId="15" xfId="1" applyNumberFormat="1" applyFont="1" applyBorder="1" applyAlignment="1">
      <alignment horizontal="right" vertical="center" wrapText="1"/>
    </xf>
    <xf numFmtId="177" fontId="14" fillId="0" borderId="16" xfId="1" applyNumberFormat="1" applyFont="1" applyBorder="1" applyAlignment="1">
      <alignment horizontal="right" vertical="center" wrapText="1"/>
    </xf>
    <xf numFmtId="177" fontId="14" fillId="0" borderId="34" xfId="1" applyNumberFormat="1" applyFont="1" applyBorder="1" applyAlignment="1">
      <alignment horizontal="right" vertical="center" wrapText="1"/>
    </xf>
    <xf numFmtId="178" fontId="14" fillId="0" borderId="15" xfId="1" applyNumberFormat="1" applyFont="1" applyBorder="1" applyAlignment="1">
      <alignment horizontal="right" vertical="center" wrapText="1"/>
    </xf>
    <xf numFmtId="177" fontId="14" fillId="0" borderId="28" xfId="1" applyNumberFormat="1" applyFont="1" applyBorder="1" applyAlignment="1">
      <alignment horizontal="right" vertical="center" wrapText="1"/>
    </xf>
    <xf numFmtId="177" fontId="14" fillId="0" borderId="11" xfId="1" applyNumberFormat="1" applyFont="1" applyBorder="1" applyAlignment="1">
      <alignment horizontal="right" vertical="center" wrapText="1"/>
    </xf>
    <xf numFmtId="177" fontId="14" fillId="0" borderId="36" xfId="1" applyNumberFormat="1" applyFont="1" applyBorder="1" applyAlignment="1">
      <alignment horizontal="right" vertical="center" wrapText="1"/>
    </xf>
    <xf numFmtId="177" fontId="14" fillId="0" borderId="37" xfId="1" applyNumberFormat="1" applyFont="1" applyBorder="1" applyAlignment="1">
      <alignment horizontal="right" vertical="center" wrapText="1"/>
    </xf>
    <xf numFmtId="177" fontId="14" fillId="0" borderId="8" xfId="1" applyNumberFormat="1" applyFont="1" applyFill="1" applyBorder="1" applyAlignment="1">
      <alignment horizontal="right" vertical="center" wrapText="1"/>
    </xf>
    <xf numFmtId="177" fontId="14" fillId="0" borderId="9" xfId="1" applyNumberFormat="1" applyFont="1" applyFill="1" applyBorder="1" applyAlignment="1">
      <alignment horizontal="right" vertical="center" wrapText="1"/>
    </xf>
    <xf numFmtId="177" fontId="14" fillId="0" borderId="31" xfId="1" applyNumberFormat="1" applyFont="1" applyFill="1" applyBorder="1" applyAlignment="1">
      <alignment horizontal="right" vertical="center" wrapText="1"/>
    </xf>
    <xf numFmtId="177" fontId="14" fillId="0" borderId="13" xfId="1" applyNumberFormat="1" applyFont="1" applyFill="1" applyBorder="1" applyAlignment="1">
      <alignment horizontal="right" vertical="center" wrapText="1"/>
    </xf>
    <xf numFmtId="176" fontId="15" fillId="0" borderId="14" xfId="2" applyNumberFormat="1" applyFont="1" applyFill="1" applyBorder="1">
      <alignment vertical="center"/>
    </xf>
    <xf numFmtId="176" fontId="15" fillId="0" borderId="15" xfId="2" applyNumberFormat="1" applyFont="1" applyFill="1" applyBorder="1">
      <alignment vertical="center"/>
    </xf>
    <xf numFmtId="176" fontId="15" fillId="0" borderId="17" xfId="2" applyNumberFormat="1" applyFont="1" applyFill="1" applyBorder="1">
      <alignment vertical="center"/>
    </xf>
    <xf numFmtId="176" fontId="15" fillId="0" borderId="18" xfId="2" applyNumberFormat="1" applyFont="1" applyFill="1" applyBorder="1">
      <alignment vertical="center"/>
    </xf>
    <xf numFmtId="178" fontId="14" fillId="0" borderId="14" xfId="1" applyNumberFormat="1" applyFont="1" applyFill="1" applyBorder="1" applyAlignment="1">
      <alignment horizontal="right" vertical="center" wrapText="1"/>
    </xf>
    <xf numFmtId="177" fontId="14" fillId="0" borderId="15" xfId="1" applyNumberFormat="1" applyFont="1" applyFill="1" applyBorder="1" applyAlignment="1">
      <alignment horizontal="right" vertical="center" wrapText="1"/>
    </xf>
    <xf numFmtId="177" fontId="14" fillId="0" borderId="17" xfId="1" applyNumberFormat="1" applyFont="1" applyFill="1" applyBorder="1" applyAlignment="1">
      <alignment horizontal="right" vertical="center" wrapText="1"/>
    </xf>
    <xf numFmtId="177" fontId="14" fillId="0" borderId="18" xfId="1" applyNumberFormat="1" applyFont="1" applyFill="1" applyBorder="1" applyAlignment="1">
      <alignment horizontal="right" vertical="center" wrapText="1"/>
    </xf>
    <xf numFmtId="176" fontId="15" fillId="0" borderId="19" xfId="2" applyNumberFormat="1" applyFont="1" applyFill="1" applyBorder="1">
      <alignment vertical="center"/>
    </xf>
    <xf numFmtId="176" fontId="15" fillId="0" borderId="22" xfId="2" applyNumberFormat="1" applyFont="1" applyFill="1" applyBorder="1">
      <alignment vertical="center"/>
    </xf>
    <xf numFmtId="176" fontId="15" fillId="0" borderId="23" xfId="2" applyNumberFormat="1" applyFont="1" applyFill="1" applyBorder="1" applyAlignment="1">
      <alignment horizontal="right" vertical="center"/>
    </xf>
    <xf numFmtId="177" fontId="14" fillId="0" borderId="10" xfId="1" applyNumberFormat="1" applyFont="1" applyBorder="1" applyAlignment="1">
      <alignment horizontal="right" vertical="center" wrapText="1"/>
    </xf>
    <xf numFmtId="177" fontId="14" fillId="0" borderId="12" xfId="1" applyNumberFormat="1" applyFont="1" applyBorder="1" applyAlignment="1">
      <alignment horizontal="right" vertical="center" wrapText="1"/>
    </xf>
    <xf numFmtId="177" fontId="14" fillId="0" borderId="27" xfId="1" applyNumberFormat="1" applyFont="1" applyBorder="1" applyAlignment="1">
      <alignment horizontal="right" vertical="center" wrapText="1"/>
    </xf>
    <xf numFmtId="178" fontId="14" fillId="0" borderId="14" xfId="1" applyNumberFormat="1" applyFont="1" applyBorder="1" applyAlignment="1">
      <alignment horizontal="right" vertical="center" wrapText="1"/>
    </xf>
    <xf numFmtId="177" fontId="14" fillId="0" borderId="17" xfId="1" applyNumberFormat="1" applyFont="1" applyBorder="1" applyAlignment="1">
      <alignment horizontal="right" vertical="center" wrapText="1"/>
    </xf>
    <xf numFmtId="177" fontId="14" fillId="0" borderId="18" xfId="1" applyNumberFormat="1" applyFont="1" applyBorder="1" applyAlignment="1">
      <alignment horizontal="right" vertical="center" wrapText="1"/>
    </xf>
    <xf numFmtId="177" fontId="14" fillId="0" borderId="14" xfId="1" applyNumberFormat="1" applyFont="1" applyBorder="1" applyAlignment="1">
      <alignment horizontal="right" vertical="center" wrapText="1"/>
    </xf>
    <xf numFmtId="177" fontId="14" fillId="0" borderId="13" xfId="1" applyNumberFormat="1" applyFont="1" applyBorder="1" applyAlignment="1">
      <alignment horizontal="right" vertical="center" wrapText="1"/>
    </xf>
    <xf numFmtId="178" fontId="14" fillId="0" borderId="18" xfId="1" applyNumberFormat="1" applyFont="1" applyBorder="1" applyAlignment="1">
      <alignment horizontal="right" vertical="center" wrapText="1"/>
    </xf>
    <xf numFmtId="178" fontId="14" fillId="0" borderId="43" xfId="1" applyNumberFormat="1" applyFont="1" applyBorder="1" applyAlignment="1">
      <alignment horizontal="right" vertical="center" wrapText="1"/>
    </xf>
    <xf numFmtId="177" fontId="14" fillId="0" borderId="44" xfId="1" applyNumberFormat="1" applyFont="1" applyBorder="1" applyAlignment="1">
      <alignment horizontal="right" vertical="center" wrapText="1"/>
    </xf>
    <xf numFmtId="177" fontId="14" fillId="0" borderId="9" xfId="1" applyNumberFormat="1" applyFont="1" applyBorder="1" applyAlignment="1">
      <alignment horizontal="right" vertical="center" wrapText="1"/>
    </xf>
    <xf numFmtId="177" fontId="14" fillId="0" borderId="45" xfId="1" applyNumberFormat="1" applyFont="1" applyBorder="1" applyAlignment="1">
      <alignment horizontal="right" vertical="center" wrapText="1"/>
    </xf>
    <xf numFmtId="177" fontId="14" fillId="0" borderId="46" xfId="1" applyNumberFormat="1" applyFont="1" applyBorder="1" applyAlignment="1">
      <alignment horizontal="right" vertical="center" wrapText="1"/>
    </xf>
    <xf numFmtId="176" fontId="15" fillId="0" borderId="29" xfId="2" applyNumberFormat="1" applyFont="1" applyBorder="1">
      <alignment vertical="center"/>
    </xf>
    <xf numFmtId="176" fontId="15" fillId="0" borderId="16" xfId="2" applyNumberFormat="1" applyFont="1" applyBorder="1">
      <alignment vertical="center"/>
    </xf>
    <xf numFmtId="176" fontId="15" fillId="0" borderId="34" xfId="2" applyNumberFormat="1" applyFont="1" applyBorder="1">
      <alignment vertical="center"/>
    </xf>
    <xf numFmtId="176" fontId="15" fillId="0" borderId="30" xfId="2" applyNumberFormat="1" applyFont="1" applyBorder="1">
      <alignment vertical="center"/>
    </xf>
    <xf numFmtId="176" fontId="15" fillId="0" borderId="21" xfId="2" applyNumberFormat="1" applyFont="1" applyBorder="1">
      <alignment vertical="center"/>
    </xf>
    <xf numFmtId="176" fontId="15" fillId="0" borderId="35" xfId="2" applyNumberFormat="1" applyFont="1" applyBorder="1" applyAlignment="1">
      <alignment horizontal="right" vertical="center"/>
    </xf>
    <xf numFmtId="177" fontId="14" fillId="0" borderId="8" xfId="1" applyNumberFormat="1" applyFont="1" applyBorder="1" applyAlignment="1">
      <alignment horizontal="right" vertical="center" wrapText="1"/>
    </xf>
    <xf numFmtId="177" fontId="14" fillId="0" borderId="31" xfId="1" applyNumberFormat="1" applyFont="1" applyBorder="1" applyAlignment="1">
      <alignment horizontal="right" vertical="center" wrapText="1"/>
    </xf>
    <xf numFmtId="177" fontId="11" fillId="0" borderId="27" xfId="1" applyNumberFormat="1" applyFont="1" applyBorder="1" applyAlignment="1">
      <alignment vertical="center"/>
    </xf>
    <xf numFmtId="177" fontId="14" fillId="0" borderId="10" xfId="1" applyNumberFormat="1" applyFont="1" applyBorder="1" applyAlignment="1">
      <alignment vertical="center" wrapText="1"/>
    </xf>
    <xf numFmtId="177" fontId="14" fillId="0" borderId="11" xfId="1" applyNumberFormat="1" applyFont="1" applyBorder="1" applyAlignment="1">
      <alignment vertical="center" wrapText="1"/>
    </xf>
    <xf numFmtId="177" fontId="14" fillId="0" borderId="12" xfId="1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view="pageBreakPreview" zoomScaleNormal="73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0" sqref="F10"/>
    </sheetView>
  </sheetViews>
  <sheetFormatPr defaultRowHeight="15.75" x14ac:dyDescent="0.25"/>
  <cols>
    <col min="2" max="2" width="13.85546875" customWidth="1"/>
    <col min="3" max="3" width="17.42578125" customWidth="1"/>
    <col min="4" max="11" width="27.7109375" customWidth="1"/>
  </cols>
  <sheetData>
    <row r="1" spans="1:11" ht="19.5" thickBot="1" x14ac:dyDescent="0.3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9" thickBot="1" x14ac:dyDescent="0.3">
      <c r="A2" s="148" t="s">
        <v>1</v>
      </c>
      <c r="B2" s="149"/>
      <c r="C2" s="150"/>
      <c r="D2" s="7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74" t="s">
        <v>8</v>
      </c>
      <c r="K2" s="75" t="s">
        <v>9</v>
      </c>
    </row>
    <row r="3" spans="1:11" ht="32.25" x14ac:dyDescent="0.25">
      <c r="A3" s="151" t="s">
        <v>44</v>
      </c>
      <c r="B3" s="155" t="s">
        <v>11</v>
      </c>
      <c r="C3" s="17" t="s">
        <v>12</v>
      </c>
      <c r="D3" s="94">
        <v>47</v>
      </c>
      <c r="E3" s="95">
        <v>1719</v>
      </c>
      <c r="F3" s="95">
        <v>3610</v>
      </c>
      <c r="G3" s="95">
        <v>6289</v>
      </c>
      <c r="H3" s="95">
        <v>6644</v>
      </c>
      <c r="I3" s="95">
        <v>5824</v>
      </c>
      <c r="J3" s="96">
        <v>2417</v>
      </c>
      <c r="K3" s="97">
        <f>SUM(D3:J3)</f>
        <v>26550</v>
      </c>
    </row>
    <row r="4" spans="1:11" ht="32.25" x14ac:dyDescent="0.25">
      <c r="A4" s="140"/>
      <c r="B4" s="143"/>
      <c r="C4" s="18" t="s">
        <v>13</v>
      </c>
      <c r="D4" s="76">
        <f>D3/K3</f>
        <v>1.7702448210922786E-3</v>
      </c>
      <c r="E4" s="77">
        <f>E3/K3</f>
        <v>6.4745762711864413E-2</v>
      </c>
      <c r="F4" s="77">
        <f>F3/K3</f>
        <v>0.13596986817325801</v>
      </c>
      <c r="G4" s="77">
        <f>G3/K3</f>
        <v>0.2368738229755179</v>
      </c>
      <c r="H4" s="77">
        <f>H3/K3</f>
        <v>0.25024482109227875</v>
      </c>
      <c r="I4" s="77">
        <f>I3/K3</f>
        <v>0.21935969868173258</v>
      </c>
      <c r="J4" s="78">
        <f>J3/K3</f>
        <v>9.1035781544256122E-2</v>
      </c>
      <c r="K4" s="79">
        <f>K3/(K3+K5)</f>
        <v>0.98278734036646309</v>
      </c>
    </row>
    <row r="5" spans="1:11" ht="32.25" x14ac:dyDescent="0.25">
      <c r="A5" s="140"/>
      <c r="B5" s="144" t="s">
        <v>14</v>
      </c>
      <c r="C5" s="18" t="s">
        <v>12</v>
      </c>
      <c r="D5" s="89">
        <v>3</v>
      </c>
      <c r="E5" s="90">
        <v>49</v>
      </c>
      <c r="F5" s="90">
        <v>103</v>
      </c>
      <c r="G5" s="90">
        <v>135</v>
      </c>
      <c r="H5" s="90">
        <v>90</v>
      </c>
      <c r="I5" s="90">
        <v>70</v>
      </c>
      <c r="J5" s="91">
        <v>15</v>
      </c>
      <c r="K5" s="92">
        <f>SUM(D5:J5)</f>
        <v>465</v>
      </c>
    </row>
    <row r="6" spans="1:11" ht="33" thickBot="1" x14ac:dyDescent="0.3">
      <c r="A6" s="141"/>
      <c r="B6" s="145"/>
      <c r="C6" s="19" t="s">
        <v>13</v>
      </c>
      <c r="D6" s="80">
        <f>D5/K5</f>
        <v>6.4516129032258064E-3</v>
      </c>
      <c r="E6" s="81">
        <f>E5/K5</f>
        <v>0.10537634408602151</v>
      </c>
      <c r="F6" s="81">
        <f>F5/K5</f>
        <v>0.22150537634408601</v>
      </c>
      <c r="G6" s="81">
        <f>G5/K5</f>
        <v>0.29032258064516131</v>
      </c>
      <c r="H6" s="81">
        <f>H5/K5</f>
        <v>0.19354838709677419</v>
      </c>
      <c r="I6" s="81">
        <f>I5/K5</f>
        <v>0.15053763440860216</v>
      </c>
      <c r="J6" s="82">
        <f>J5/K5</f>
        <v>3.2258064516129031E-2</v>
      </c>
      <c r="K6" s="83">
        <f>K5/(K3+K5)</f>
        <v>1.7212659633536923E-2</v>
      </c>
    </row>
    <row r="7" spans="1:11" ht="32.25" customHeight="1" x14ac:dyDescent="0.25">
      <c r="A7" s="151" t="s">
        <v>41</v>
      </c>
      <c r="B7" s="152" t="s">
        <v>11</v>
      </c>
      <c r="C7" s="17" t="s">
        <v>12</v>
      </c>
      <c r="D7" s="94">
        <v>41</v>
      </c>
      <c r="E7" s="95">
        <v>1635</v>
      </c>
      <c r="F7" s="95">
        <v>3624</v>
      </c>
      <c r="G7" s="95">
        <v>6406</v>
      </c>
      <c r="H7" s="95">
        <v>6795</v>
      </c>
      <c r="I7" s="95">
        <v>6040</v>
      </c>
      <c r="J7" s="96">
        <v>2336</v>
      </c>
      <c r="K7" s="97">
        <f>SUM(D7:J7)</f>
        <v>26877</v>
      </c>
    </row>
    <row r="8" spans="1:11" ht="32.25" x14ac:dyDescent="0.25">
      <c r="A8" s="140"/>
      <c r="B8" s="142"/>
      <c r="C8" s="18" t="s">
        <v>13</v>
      </c>
      <c r="D8" s="76">
        <f>D7/K7</f>
        <v>1.5254678721583509E-3</v>
      </c>
      <c r="E8" s="77">
        <f>E7/K7</f>
        <v>6.0832682218997659E-2</v>
      </c>
      <c r="F8" s="77">
        <f>F7/K7</f>
        <v>0.13483647728541132</v>
      </c>
      <c r="G8" s="77">
        <f>G7/K7</f>
        <v>0.23834505339137552</v>
      </c>
      <c r="H8" s="77">
        <f>H7/K7</f>
        <v>0.25281839491014624</v>
      </c>
      <c r="I8" s="77">
        <f>I7/K7</f>
        <v>0.2247274621423522</v>
      </c>
      <c r="J8" s="78">
        <f>J7/K7</f>
        <v>8.6914462179558727E-2</v>
      </c>
      <c r="K8" s="79">
        <f>K7/(K7+K9)</f>
        <v>0.98342480790340281</v>
      </c>
    </row>
    <row r="9" spans="1:11" ht="32.25" x14ac:dyDescent="0.25">
      <c r="A9" s="140"/>
      <c r="B9" s="153" t="s">
        <v>14</v>
      </c>
      <c r="C9" s="18" t="s">
        <v>12</v>
      </c>
      <c r="D9" s="89">
        <v>3</v>
      </c>
      <c r="E9" s="90">
        <v>43</v>
      </c>
      <c r="F9" s="90">
        <v>111</v>
      </c>
      <c r="G9" s="90">
        <v>125</v>
      </c>
      <c r="H9" s="90">
        <v>85</v>
      </c>
      <c r="I9" s="90">
        <v>69</v>
      </c>
      <c r="J9" s="91">
        <v>17</v>
      </c>
      <c r="K9" s="92">
        <v>453</v>
      </c>
    </row>
    <row r="10" spans="1:11" ht="33" thickBot="1" x14ac:dyDescent="0.3">
      <c r="A10" s="141"/>
      <c r="B10" s="154"/>
      <c r="C10" s="19" t="s">
        <v>13</v>
      </c>
      <c r="D10" s="80">
        <f>D9/K9</f>
        <v>6.6225165562913907E-3</v>
      </c>
      <c r="E10" s="81">
        <f>E9/K9</f>
        <v>9.4922737306843266E-2</v>
      </c>
      <c r="F10" s="81">
        <f>F9/K9</f>
        <v>0.24503311258278146</v>
      </c>
      <c r="G10" s="81">
        <f>G9/K9</f>
        <v>0.27593818984547464</v>
      </c>
      <c r="H10" s="81">
        <f>H9/K9</f>
        <v>0.18763796909492272</v>
      </c>
      <c r="I10" s="81">
        <f>I9/K9</f>
        <v>0.15231788079470199</v>
      </c>
      <c r="J10" s="82">
        <f>J9/K9</f>
        <v>3.7527593818984545E-2</v>
      </c>
      <c r="K10" s="83">
        <f>K9/(K7+K9)</f>
        <v>1.6575192096597146E-2</v>
      </c>
    </row>
    <row r="11" spans="1:11" ht="32.25" x14ac:dyDescent="0.25">
      <c r="A11" s="156" t="s">
        <v>38</v>
      </c>
      <c r="B11" s="152" t="s">
        <v>11</v>
      </c>
      <c r="C11" s="48" t="s">
        <v>12</v>
      </c>
      <c r="D11" s="94">
        <v>31</v>
      </c>
      <c r="E11" s="95">
        <v>1618</v>
      </c>
      <c r="F11" s="95">
        <v>3637</v>
      </c>
      <c r="G11" s="95">
        <v>6423</v>
      </c>
      <c r="H11" s="95">
        <v>6829</v>
      </c>
      <c r="I11" s="95">
        <v>5880</v>
      </c>
      <c r="J11" s="96">
        <v>2054</v>
      </c>
      <c r="K11" s="97">
        <f>SUM(D11:J11)</f>
        <v>26472</v>
      </c>
    </row>
    <row r="12" spans="1:11" ht="32.25" x14ac:dyDescent="0.25">
      <c r="A12" s="157"/>
      <c r="B12" s="142"/>
      <c r="C12" s="18" t="s">
        <v>13</v>
      </c>
      <c r="D12" s="76">
        <f>D11/K11</f>
        <v>1.1710486551828347E-3</v>
      </c>
      <c r="E12" s="77">
        <f>E11/K11</f>
        <v>6.1121184647929885E-2</v>
      </c>
      <c r="F12" s="77">
        <f>F11/K11</f>
        <v>0.13739045028709579</v>
      </c>
      <c r="G12" s="77">
        <f>G11/K11</f>
        <v>0.24263372620126927</v>
      </c>
      <c r="H12" s="77">
        <f>H11/K11</f>
        <v>0.25797068600785739</v>
      </c>
      <c r="I12" s="77">
        <f>I11/K11</f>
        <v>0.22212148685403446</v>
      </c>
      <c r="J12" s="78">
        <f>J11/K11</f>
        <v>7.7591417346630401E-2</v>
      </c>
      <c r="K12" s="84">
        <f>K11/(K11+K13)</f>
        <v>0.98405263744842197</v>
      </c>
    </row>
    <row r="13" spans="1:11" ht="32.25" x14ac:dyDescent="0.25">
      <c r="A13" s="157"/>
      <c r="B13" s="153" t="s">
        <v>14</v>
      </c>
      <c r="C13" s="18" t="s">
        <v>12</v>
      </c>
      <c r="D13" s="89">
        <v>1</v>
      </c>
      <c r="E13" s="90">
        <v>43</v>
      </c>
      <c r="F13" s="90">
        <v>104</v>
      </c>
      <c r="G13" s="90">
        <v>113</v>
      </c>
      <c r="H13" s="90">
        <v>87</v>
      </c>
      <c r="I13" s="90">
        <v>67</v>
      </c>
      <c r="J13" s="91">
        <v>14</v>
      </c>
      <c r="K13" s="92">
        <f>SUM(D13:J13)</f>
        <v>429</v>
      </c>
    </row>
    <row r="14" spans="1:11" ht="33" thickBot="1" x14ac:dyDescent="0.3">
      <c r="A14" s="158"/>
      <c r="B14" s="154"/>
      <c r="C14" s="19" t="s">
        <v>13</v>
      </c>
      <c r="D14" s="85">
        <f>D13/K13</f>
        <v>2.331002331002331E-3</v>
      </c>
      <c r="E14" s="86">
        <f>E13/K13</f>
        <v>0.10023310023310024</v>
      </c>
      <c r="F14" s="86">
        <f>F13/K13</f>
        <v>0.24242424242424243</v>
      </c>
      <c r="G14" s="86">
        <f>G13/K13</f>
        <v>0.26340326340326342</v>
      </c>
      <c r="H14" s="86">
        <f>H13/K13</f>
        <v>0.20279720279720279</v>
      </c>
      <c r="I14" s="86">
        <f>I13/K13</f>
        <v>0.15617715617715619</v>
      </c>
      <c r="J14" s="87">
        <f>J13/K13</f>
        <v>3.2634032634032632E-2</v>
      </c>
      <c r="K14" s="88">
        <f>K13/(K11+K13)</f>
        <v>1.5947362551578009E-2</v>
      </c>
    </row>
    <row r="15" spans="1:11" ht="32.25" customHeight="1" x14ac:dyDescent="0.25">
      <c r="A15" s="139" t="s">
        <v>10</v>
      </c>
      <c r="B15" s="142" t="s">
        <v>11</v>
      </c>
      <c r="C15" s="48" t="s">
        <v>12</v>
      </c>
      <c r="D15" s="98">
        <v>23</v>
      </c>
      <c r="E15" s="99">
        <v>1569</v>
      </c>
      <c r="F15" s="99">
        <v>3526</v>
      </c>
      <c r="G15" s="99">
        <v>6486</v>
      </c>
      <c r="H15" s="99">
        <v>6774</v>
      </c>
      <c r="I15" s="99">
        <v>5669</v>
      </c>
      <c r="J15" s="100">
        <v>1698</v>
      </c>
      <c r="K15" s="101">
        <f>SUM(D15:J15)</f>
        <v>25745</v>
      </c>
    </row>
    <row r="16" spans="1:11" ht="32.25" x14ac:dyDescent="0.25">
      <c r="A16" s="140"/>
      <c r="B16" s="143"/>
      <c r="C16" s="18" t="s">
        <v>13</v>
      </c>
      <c r="D16" s="102">
        <f>D15/K15</f>
        <v>8.9337735482617983E-4</v>
      </c>
      <c r="E16" s="103">
        <f>E15/K15</f>
        <v>6.09438725966207E-2</v>
      </c>
      <c r="F16" s="103">
        <f>F15/K15</f>
        <v>0.13695863274422218</v>
      </c>
      <c r="G16" s="103">
        <f>G15/K15</f>
        <v>0.25193241406098271</v>
      </c>
      <c r="H16" s="103">
        <f>H15/K15</f>
        <v>0.26311905224315402</v>
      </c>
      <c r="I16" s="103">
        <f>I15/K15</f>
        <v>0.22019809671780929</v>
      </c>
      <c r="J16" s="104">
        <f>J15/K15</f>
        <v>6.5954554282384933E-2</v>
      </c>
      <c r="K16" s="105">
        <f>K15/(K15+K17)</f>
        <v>0.98470070759227391</v>
      </c>
    </row>
    <row r="17" spans="1:11" ht="32.25" x14ac:dyDescent="0.25">
      <c r="A17" s="140"/>
      <c r="B17" s="144" t="s">
        <v>14</v>
      </c>
      <c r="C17" s="18" t="s">
        <v>12</v>
      </c>
      <c r="D17" s="106">
        <v>0</v>
      </c>
      <c r="E17" s="107">
        <v>43</v>
      </c>
      <c r="F17" s="107">
        <v>99</v>
      </c>
      <c r="G17" s="107">
        <v>101</v>
      </c>
      <c r="H17" s="107">
        <v>91</v>
      </c>
      <c r="I17" s="107">
        <v>57</v>
      </c>
      <c r="J17" s="108">
        <v>9</v>
      </c>
      <c r="K17" s="109">
        <f>SUM(D17:J17)</f>
        <v>400</v>
      </c>
    </row>
    <row r="18" spans="1:11" ht="33" thickBot="1" x14ac:dyDescent="0.3">
      <c r="A18" s="141"/>
      <c r="B18" s="145"/>
      <c r="C18" s="19" t="s">
        <v>13</v>
      </c>
      <c r="D18" s="110">
        <f>D17/K17</f>
        <v>0</v>
      </c>
      <c r="E18" s="86">
        <f>E17/K17</f>
        <v>0.1075</v>
      </c>
      <c r="F18" s="86">
        <f>F17/K17</f>
        <v>0.2475</v>
      </c>
      <c r="G18" s="86">
        <f>G17/K17</f>
        <v>0.2525</v>
      </c>
      <c r="H18" s="86">
        <f>H17/K17</f>
        <v>0.22750000000000001</v>
      </c>
      <c r="I18" s="86">
        <f>I17/K17</f>
        <v>0.14249999999999999</v>
      </c>
      <c r="J18" s="111">
        <f>J17/K17</f>
        <v>2.2499999999999999E-2</v>
      </c>
      <c r="K18" s="112">
        <f>K17/(K15+K17)</f>
        <v>1.5299292407726142E-2</v>
      </c>
    </row>
  </sheetData>
  <mergeCells count="14">
    <mergeCell ref="A15:A18"/>
    <mergeCell ref="B15:B16"/>
    <mergeCell ref="B17:B18"/>
    <mergeCell ref="A1:K1"/>
    <mergeCell ref="A2:C2"/>
    <mergeCell ref="A7:A10"/>
    <mergeCell ref="B7:B8"/>
    <mergeCell ref="B9:B10"/>
    <mergeCell ref="A3:A6"/>
    <mergeCell ref="B3:B4"/>
    <mergeCell ref="B5:B6"/>
    <mergeCell ref="A11:A14"/>
    <mergeCell ref="B11:B12"/>
    <mergeCell ref="B13:B14"/>
  </mergeCells>
  <phoneticPr fontId="3" type="noConversion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"/>
  <sheetViews>
    <sheetView view="pageBreakPreview" zoomScale="85" zoomScaleNormal="75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8" sqref="K18"/>
    </sheetView>
  </sheetViews>
  <sheetFormatPr defaultRowHeight="15.75" x14ac:dyDescent="0.25"/>
  <cols>
    <col min="2" max="2" width="13.85546875" customWidth="1"/>
    <col min="3" max="3" width="17.42578125" customWidth="1"/>
    <col min="4" max="11" width="27.7109375" customWidth="1"/>
  </cols>
  <sheetData>
    <row r="1" spans="1:11" ht="19.5" thickBot="1" x14ac:dyDescent="0.3">
      <c r="A1" s="146" t="s">
        <v>15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9" thickBot="1" x14ac:dyDescent="0.3">
      <c r="A2" s="148" t="s">
        <v>1</v>
      </c>
      <c r="B2" s="149"/>
      <c r="C2" s="150"/>
      <c r="D2" s="1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  <c r="K2" s="16" t="s">
        <v>9</v>
      </c>
    </row>
    <row r="3" spans="1:11" ht="32.25" x14ac:dyDescent="0.25">
      <c r="A3" s="151" t="s">
        <v>45</v>
      </c>
      <c r="B3" s="155" t="s">
        <v>11</v>
      </c>
      <c r="C3" s="17" t="s">
        <v>12</v>
      </c>
      <c r="D3" s="119">
        <v>1</v>
      </c>
      <c r="E3" s="90">
        <v>105</v>
      </c>
      <c r="F3" s="90">
        <v>443</v>
      </c>
      <c r="G3" s="90">
        <v>1107</v>
      </c>
      <c r="H3" s="90">
        <v>976</v>
      </c>
      <c r="I3" s="90">
        <v>563</v>
      </c>
      <c r="J3" s="117">
        <v>154</v>
      </c>
      <c r="K3" s="120">
        <f>SUM(D3:J3)</f>
        <v>3349</v>
      </c>
    </row>
    <row r="4" spans="1:11" ht="32.25" x14ac:dyDescent="0.25">
      <c r="A4" s="140"/>
      <c r="B4" s="143"/>
      <c r="C4" s="18" t="s">
        <v>13</v>
      </c>
      <c r="D4" s="63">
        <f>D3/K3</f>
        <v>2.9859659599880563E-4</v>
      </c>
      <c r="E4" s="57">
        <f>E3/K3</f>
        <v>3.1352642579874593E-2</v>
      </c>
      <c r="F4" s="57">
        <f>F3/K3</f>
        <v>0.13227829202747088</v>
      </c>
      <c r="G4" s="57">
        <f>G3/K3</f>
        <v>0.33054643177067783</v>
      </c>
      <c r="H4" s="57">
        <f>H3/K3</f>
        <v>0.29143027769483426</v>
      </c>
      <c r="I4" s="57">
        <f>I3/K3</f>
        <v>0.16810988354732756</v>
      </c>
      <c r="J4" s="64">
        <f>J3/K3</f>
        <v>4.5983875783816061E-2</v>
      </c>
      <c r="K4" s="59">
        <f>K3/(K3+K5)</f>
        <v>0.97923976608187135</v>
      </c>
    </row>
    <row r="5" spans="1:11" ht="32.25" x14ac:dyDescent="0.25">
      <c r="A5" s="140"/>
      <c r="B5" s="144" t="s">
        <v>14</v>
      </c>
      <c r="C5" s="18" t="s">
        <v>12</v>
      </c>
      <c r="D5" s="5">
        <v>0</v>
      </c>
      <c r="E5" s="6">
        <v>2</v>
      </c>
      <c r="F5" s="6">
        <v>11</v>
      </c>
      <c r="G5" s="6">
        <v>41</v>
      </c>
      <c r="H5" s="6">
        <v>17</v>
      </c>
      <c r="I5" s="6">
        <v>0</v>
      </c>
      <c r="J5" s="7">
        <v>0</v>
      </c>
      <c r="K5" s="8">
        <f>SUM(D5:J5)</f>
        <v>71</v>
      </c>
    </row>
    <row r="6" spans="1:11" ht="33" thickBot="1" x14ac:dyDescent="0.3">
      <c r="A6" s="141"/>
      <c r="B6" s="145"/>
      <c r="C6" s="19" t="s">
        <v>13</v>
      </c>
      <c r="D6" s="61">
        <f>D5/K5</f>
        <v>0</v>
      </c>
      <c r="E6" s="58">
        <f>E5/K5</f>
        <v>2.8169014084507043E-2</v>
      </c>
      <c r="F6" s="58">
        <f>F5/K5</f>
        <v>0.15492957746478872</v>
      </c>
      <c r="G6" s="58">
        <f>G5/K5</f>
        <v>0.57746478873239437</v>
      </c>
      <c r="H6" s="58">
        <f>H5/K5</f>
        <v>0.23943661971830985</v>
      </c>
      <c r="I6" s="58">
        <f>I5/K5</f>
        <v>0</v>
      </c>
      <c r="J6" s="62">
        <f>J5/K5</f>
        <v>0</v>
      </c>
      <c r="K6" s="60">
        <f>K5/(K3+K5)</f>
        <v>2.0760233918128656E-2</v>
      </c>
    </row>
    <row r="7" spans="1:11" ht="32.25" customHeight="1" x14ac:dyDescent="0.25">
      <c r="A7" s="151" t="s">
        <v>41</v>
      </c>
      <c r="B7" s="155" t="s">
        <v>11</v>
      </c>
      <c r="C7" s="17" t="s">
        <v>12</v>
      </c>
      <c r="D7" s="119">
        <v>1</v>
      </c>
      <c r="E7" s="90">
        <v>92</v>
      </c>
      <c r="F7" s="90">
        <v>509</v>
      </c>
      <c r="G7" s="90">
        <v>1117</v>
      </c>
      <c r="H7" s="90">
        <v>993</v>
      </c>
      <c r="I7" s="90">
        <v>524</v>
      </c>
      <c r="J7" s="117">
        <v>137</v>
      </c>
      <c r="K7" s="120">
        <f>SUM(D7:J7)</f>
        <v>3373</v>
      </c>
    </row>
    <row r="8" spans="1:11" ht="32.25" x14ac:dyDescent="0.25">
      <c r="A8" s="140"/>
      <c r="B8" s="143"/>
      <c r="C8" s="18" t="s">
        <v>13</v>
      </c>
      <c r="D8" s="1">
        <f>D7/K7</f>
        <v>2.9647198339756892E-4</v>
      </c>
      <c r="E8" s="2">
        <f>E7/K7</f>
        <v>2.7275422472576343E-2</v>
      </c>
      <c r="F8" s="57">
        <f>F7/K7</f>
        <v>0.15090423954936258</v>
      </c>
      <c r="G8" s="57">
        <f>G7/K7</f>
        <v>0.33115920545508448</v>
      </c>
      <c r="H8" s="57">
        <f>H7/K7</f>
        <v>0.29439667951378595</v>
      </c>
      <c r="I8" s="2">
        <f>I7/K7</f>
        <v>0.15535131930032611</v>
      </c>
      <c r="J8" s="3">
        <f>J7/K7</f>
        <v>4.0616661725466942E-2</v>
      </c>
      <c r="K8" s="59">
        <f>K7/(K7+K9)</f>
        <v>0.97938443670150988</v>
      </c>
    </row>
    <row r="9" spans="1:11" ht="32.25" x14ac:dyDescent="0.25">
      <c r="A9" s="140"/>
      <c r="B9" s="144" t="s">
        <v>14</v>
      </c>
      <c r="C9" s="18" t="s">
        <v>12</v>
      </c>
      <c r="D9" s="5">
        <v>0</v>
      </c>
      <c r="E9" s="6">
        <v>1</v>
      </c>
      <c r="F9" s="6">
        <v>11</v>
      </c>
      <c r="G9" s="6">
        <v>45</v>
      </c>
      <c r="H9" s="6">
        <v>14</v>
      </c>
      <c r="I9" s="6">
        <v>0</v>
      </c>
      <c r="J9" s="7">
        <v>0</v>
      </c>
      <c r="K9" s="8">
        <f>SUM(D9:J9)</f>
        <v>71</v>
      </c>
    </row>
    <row r="10" spans="1:11" ht="33" thickBot="1" x14ac:dyDescent="0.3">
      <c r="A10" s="141"/>
      <c r="B10" s="145"/>
      <c r="C10" s="19" t="s">
        <v>13</v>
      </c>
      <c r="D10" s="61">
        <f>D9/K9</f>
        <v>0</v>
      </c>
      <c r="E10" s="58">
        <f>E9/K9</f>
        <v>1.4084507042253521E-2</v>
      </c>
      <c r="F10" s="58">
        <f>F9/K9</f>
        <v>0.15492957746478872</v>
      </c>
      <c r="G10" s="58">
        <f>G9/K9</f>
        <v>0.63380281690140849</v>
      </c>
      <c r="H10" s="58">
        <f>H9/K9</f>
        <v>0.19718309859154928</v>
      </c>
      <c r="I10" s="58">
        <f>I9/K9</f>
        <v>0</v>
      </c>
      <c r="J10" s="62">
        <f>J9/K9</f>
        <v>0</v>
      </c>
      <c r="K10" s="60">
        <f>K9/(K7+K9)</f>
        <v>2.0615563298490128E-2</v>
      </c>
    </row>
    <row r="11" spans="1:11" ht="32.25" x14ac:dyDescent="0.25">
      <c r="A11" s="156" t="s">
        <v>38</v>
      </c>
      <c r="B11" s="155" t="s">
        <v>11</v>
      </c>
      <c r="C11" s="17" t="s">
        <v>12</v>
      </c>
      <c r="D11" s="119">
        <v>1</v>
      </c>
      <c r="E11" s="90">
        <v>112</v>
      </c>
      <c r="F11" s="90">
        <v>589</v>
      </c>
      <c r="G11" s="90">
        <v>1091</v>
      </c>
      <c r="H11" s="90">
        <v>989</v>
      </c>
      <c r="I11" s="90">
        <v>466</v>
      </c>
      <c r="J11" s="117">
        <v>110</v>
      </c>
      <c r="K11" s="120">
        <f>SUM(D11:J11)</f>
        <v>3358</v>
      </c>
    </row>
    <row r="12" spans="1:11" ht="32.25" x14ac:dyDescent="0.25">
      <c r="A12" s="157"/>
      <c r="B12" s="143"/>
      <c r="C12" s="18" t="s">
        <v>13</v>
      </c>
      <c r="D12" s="1">
        <f>D11/K11</f>
        <v>2.9779630732578919E-4</v>
      </c>
      <c r="E12" s="2">
        <f>E11/K11</f>
        <v>3.3353186420488387E-2</v>
      </c>
      <c r="F12" s="2">
        <f>F11/K11</f>
        <v>0.17540202501488983</v>
      </c>
      <c r="G12" s="2">
        <f>G11/K11</f>
        <v>0.32489577129243596</v>
      </c>
      <c r="H12" s="2">
        <f>H11/K11</f>
        <v>0.29452054794520549</v>
      </c>
      <c r="I12" s="2">
        <f>I11/K11</f>
        <v>0.13877307921381773</v>
      </c>
      <c r="J12" s="3">
        <f>J11/K11</f>
        <v>3.2757593805836809E-2</v>
      </c>
      <c r="K12" s="4">
        <f>K11/(K11+K13)</f>
        <v>0.98015178050204321</v>
      </c>
    </row>
    <row r="13" spans="1:11" ht="32.25" x14ac:dyDescent="0.25">
      <c r="A13" s="157"/>
      <c r="B13" s="144" t="s">
        <v>14</v>
      </c>
      <c r="C13" s="18" t="s">
        <v>12</v>
      </c>
      <c r="D13" s="116">
        <v>0</v>
      </c>
      <c r="E13" s="90">
        <v>1</v>
      </c>
      <c r="F13" s="90">
        <v>12</v>
      </c>
      <c r="G13" s="90">
        <v>43</v>
      </c>
      <c r="H13" s="90">
        <v>11</v>
      </c>
      <c r="I13" s="93">
        <v>0</v>
      </c>
      <c r="J13" s="117">
        <v>1</v>
      </c>
      <c r="K13" s="118">
        <f>SUM(D13:J13)</f>
        <v>68</v>
      </c>
    </row>
    <row r="14" spans="1:11" ht="33" thickBot="1" x14ac:dyDescent="0.3">
      <c r="A14" s="158"/>
      <c r="B14" s="145"/>
      <c r="C14" s="19" t="s">
        <v>13</v>
      </c>
      <c r="D14" s="9">
        <f>D13/K13</f>
        <v>0</v>
      </c>
      <c r="E14" s="10">
        <f>E13/K13</f>
        <v>1.4705882352941176E-2</v>
      </c>
      <c r="F14" s="10">
        <f>F13/K13</f>
        <v>0.17647058823529413</v>
      </c>
      <c r="G14" s="10">
        <f>G13/K13</f>
        <v>0.63235294117647056</v>
      </c>
      <c r="H14" s="10">
        <f>H13/K13</f>
        <v>0.16176470588235295</v>
      </c>
      <c r="I14" s="10">
        <f>I13/K13</f>
        <v>0</v>
      </c>
      <c r="J14" s="11">
        <f>J13/K13</f>
        <v>1.4705882352941176E-2</v>
      </c>
      <c r="K14" s="12">
        <f>K13/(K11+K13)</f>
        <v>1.9848219497956801E-2</v>
      </c>
    </row>
    <row r="15" spans="1:11" ht="32.25" customHeight="1" x14ac:dyDescent="0.25">
      <c r="A15" s="151" t="s">
        <v>10</v>
      </c>
      <c r="B15" s="155" t="s">
        <v>11</v>
      </c>
      <c r="C15" s="49" t="s">
        <v>12</v>
      </c>
      <c r="D15" s="113">
        <v>1</v>
      </c>
      <c r="E15" s="95">
        <v>123</v>
      </c>
      <c r="F15" s="95">
        <v>700</v>
      </c>
      <c r="G15" s="95">
        <v>1091</v>
      </c>
      <c r="H15" s="95">
        <v>1000</v>
      </c>
      <c r="I15" s="95">
        <v>405</v>
      </c>
      <c r="J15" s="114">
        <v>82</v>
      </c>
      <c r="K15" s="115">
        <f>SUM(D15:J15)</f>
        <v>3402</v>
      </c>
    </row>
    <row r="16" spans="1:11" ht="32.25" x14ac:dyDescent="0.25">
      <c r="A16" s="140"/>
      <c r="B16" s="143"/>
      <c r="C16" s="51" t="s">
        <v>13</v>
      </c>
      <c r="D16" s="1">
        <f>D15/K15</f>
        <v>2.9394473838918284E-4</v>
      </c>
      <c r="E16" s="2">
        <f>E15/K15</f>
        <v>3.6155202821869487E-2</v>
      </c>
      <c r="F16" s="2">
        <f>F15/K15</f>
        <v>0.20576131687242799</v>
      </c>
      <c r="G16" s="2">
        <f>G15/K15</f>
        <v>0.32069370958259846</v>
      </c>
      <c r="H16" s="2">
        <f>H15/K15</f>
        <v>0.29394473838918284</v>
      </c>
      <c r="I16" s="2">
        <f>I15/K15</f>
        <v>0.11904761904761904</v>
      </c>
      <c r="J16" s="3">
        <f>J15/K15</f>
        <v>2.4103468547912992E-2</v>
      </c>
      <c r="K16" s="4">
        <f>K15/(K15+K17)</f>
        <v>0.9806860766791583</v>
      </c>
    </row>
    <row r="17" spans="1:11" ht="32.25" x14ac:dyDescent="0.25">
      <c r="A17" s="140"/>
      <c r="B17" s="144" t="s">
        <v>14</v>
      </c>
      <c r="C17" s="51" t="s">
        <v>12</v>
      </c>
      <c r="D17" s="116">
        <v>0</v>
      </c>
      <c r="E17" s="90">
        <v>1</v>
      </c>
      <c r="F17" s="90">
        <v>14</v>
      </c>
      <c r="G17" s="90">
        <v>41</v>
      </c>
      <c r="H17" s="90">
        <v>10</v>
      </c>
      <c r="I17" s="93">
        <v>0</v>
      </c>
      <c r="J17" s="117">
        <v>1</v>
      </c>
      <c r="K17" s="118">
        <f>SUM(D17:J17)</f>
        <v>67</v>
      </c>
    </row>
    <row r="18" spans="1:11" ht="33" thickBot="1" x14ac:dyDescent="0.3">
      <c r="A18" s="141"/>
      <c r="B18" s="145"/>
      <c r="C18" s="52" t="s">
        <v>13</v>
      </c>
      <c r="D18" s="9">
        <f>D17/K17</f>
        <v>0</v>
      </c>
      <c r="E18" s="10">
        <f>E17/K17</f>
        <v>1.4925373134328358E-2</v>
      </c>
      <c r="F18" s="10">
        <f>F17/K17</f>
        <v>0.20895522388059701</v>
      </c>
      <c r="G18" s="10">
        <f>G17/K17</f>
        <v>0.61194029850746268</v>
      </c>
      <c r="H18" s="10">
        <f>H17/K17</f>
        <v>0.14925373134328357</v>
      </c>
      <c r="I18" s="10">
        <f>I17/K17</f>
        <v>0</v>
      </c>
      <c r="J18" s="11">
        <f>J17/K17</f>
        <v>1.4925373134328358E-2</v>
      </c>
      <c r="K18" s="12">
        <f>K17/(K15+K17)</f>
        <v>1.9313923320841742E-2</v>
      </c>
    </row>
  </sheetData>
  <mergeCells count="14">
    <mergeCell ref="A1:K1"/>
    <mergeCell ref="A2:C2"/>
    <mergeCell ref="A15:A18"/>
    <mergeCell ref="B15:B16"/>
    <mergeCell ref="B17:B18"/>
    <mergeCell ref="A7:A10"/>
    <mergeCell ref="B7:B8"/>
    <mergeCell ref="B9:B10"/>
    <mergeCell ref="A3:A6"/>
    <mergeCell ref="B3:B4"/>
    <mergeCell ref="B5:B6"/>
    <mergeCell ref="A11:A14"/>
    <mergeCell ref="B11:B12"/>
    <mergeCell ref="B13:B14"/>
  </mergeCells>
  <phoneticPr fontId="3" type="noConversion"/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view="pageBreakPreview" zoomScale="85" zoomScaleNormal="73" zoomScaleSheetLayoutView="85" workbookViewId="0">
      <selection activeCell="D7" sqref="D7"/>
    </sheetView>
  </sheetViews>
  <sheetFormatPr defaultRowHeight="15.75" x14ac:dyDescent="0.25"/>
  <cols>
    <col min="2" max="2" width="13.85546875" customWidth="1"/>
    <col min="3" max="3" width="17.42578125" customWidth="1"/>
    <col min="4" max="11" width="27.7109375" customWidth="1"/>
  </cols>
  <sheetData>
    <row r="1" spans="1:11" ht="19.5" thickBot="1" x14ac:dyDescent="0.3">
      <c r="A1" s="146" t="s">
        <v>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9" thickBot="1" x14ac:dyDescent="0.3">
      <c r="A2" s="148" t="s">
        <v>1</v>
      </c>
      <c r="B2" s="149"/>
      <c r="C2" s="150"/>
      <c r="D2" s="1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  <c r="K2" s="16" t="s">
        <v>9</v>
      </c>
    </row>
    <row r="3" spans="1:11" ht="32.25" x14ac:dyDescent="0.25">
      <c r="A3" s="151" t="s">
        <v>45</v>
      </c>
      <c r="B3" s="155" t="s">
        <v>11</v>
      </c>
      <c r="C3" s="17" t="s">
        <v>12</v>
      </c>
      <c r="D3" s="119">
        <v>6</v>
      </c>
      <c r="E3" s="90">
        <v>60</v>
      </c>
      <c r="F3" s="90">
        <v>203</v>
      </c>
      <c r="G3" s="90">
        <v>1441</v>
      </c>
      <c r="H3" s="90">
        <v>2345</v>
      </c>
      <c r="I3" s="90">
        <v>3794</v>
      </c>
      <c r="J3" s="117">
        <v>1454</v>
      </c>
      <c r="K3" s="120">
        <f>SUM(D3:J3)</f>
        <v>9303</v>
      </c>
    </row>
    <row r="4" spans="1:11" ht="32.25" x14ac:dyDescent="0.25">
      <c r="A4" s="140"/>
      <c r="B4" s="143"/>
      <c r="C4" s="18" t="s">
        <v>13</v>
      </c>
      <c r="D4" s="63">
        <f>D3/K3</f>
        <v>6.4495324089003543E-4</v>
      </c>
      <c r="E4" s="57">
        <f>E3/K3</f>
        <v>6.4495324089003546E-3</v>
      </c>
      <c r="F4" s="57">
        <f>F3/K3</f>
        <v>2.1820917983446202E-2</v>
      </c>
      <c r="G4" s="57">
        <f>G3/K3</f>
        <v>0.15489627002042353</v>
      </c>
      <c r="H4" s="57">
        <f>H3/K3</f>
        <v>0.25206922498118889</v>
      </c>
      <c r="I4" s="57">
        <f>I3/K3</f>
        <v>0.40782543265613241</v>
      </c>
      <c r="J4" s="64">
        <f>J3/K3</f>
        <v>0.15629366870901859</v>
      </c>
      <c r="K4" s="59">
        <f>K3/(K3+K5)</f>
        <v>0.99561215753424659</v>
      </c>
    </row>
    <row r="5" spans="1:11" ht="32.25" x14ac:dyDescent="0.25">
      <c r="A5" s="140"/>
      <c r="B5" s="144" t="s">
        <v>14</v>
      </c>
      <c r="C5" s="18" t="s">
        <v>12</v>
      </c>
      <c r="D5" s="5">
        <v>0</v>
      </c>
      <c r="E5" s="6">
        <v>1</v>
      </c>
      <c r="F5" s="6">
        <v>5</v>
      </c>
      <c r="G5" s="6">
        <v>17</v>
      </c>
      <c r="H5" s="6">
        <v>11</v>
      </c>
      <c r="I5" s="6">
        <v>4</v>
      </c>
      <c r="J5" s="7">
        <v>3</v>
      </c>
      <c r="K5" s="8">
        <f>SUM(D5:J5)</f>
        <v>41</v>
      </c>
    </row>
    <row r="6" spans="1:11" ht="33" thickBot="1" x14ac:dyDescent="0.3">
      <c r="A6" s="141"/>
      <c r="B6" s="145"/>
      <c r="C6" s="19" t="s">
        <v>13</v>
      </c>
      <c r="D6" s="9">
        <f>D5/K5</f>
        <v>0</v>
      </c>
      <c r="E6" s="58">
        <f>E5/K5</f>
        <v>2.4390243902439025E-2</v>
      </c>
      <c r="F6" s="58">
        <f>F5/K5</f>
        <v>0.12195121951219512</v>
      </c>
      <c r="G6" s="58">
        <f>G5/K5</f>
        <v>0.41463414634146339</v>
      </c>
      <c r="H6" s="58">
        <f>H5/K5</f>
        <v>0.26829268292682928</v>
      </c>
      <c r="I6" s="58">
        <f>I5/K5</f>
        <v>9.7560975609756101E-2</v>
      </c>
      <c r="J6" s="62">
        <f>J5/K5</f>
        <v>7.3170731707317069E-2</v>
      </c>
      <c r="K6" s="60">
        <f>K5/(K3+K5)</f>
        <v>4.3878424657534248E-3</v>
      </c>
    </row>
    <row r="7" spans="1:11" ht="32.25" customHeight="1" x14ac:dyDescent="0.25">
      <c r="A7" s="151" t="s">
        <v>42</v>
      </c>
      <c r="B7" s="155" t="s">
        <v>11</v>
      </c>
      <c r="C7" s="17" t="s">
        <v>12</v>
      </c>
      <c r="D7" s="119">
        <v>7</v>
      </c>
      <c r="E7" s="90">
        <v>62</v>
      </c>
      <c r="F7" s="90">
        <v>228</v>
      </c>
      <c r="G7" s="90">
        <v>1549</v>
      </c>
      <c r="H7" s="90">
        <v>2771</v>
      </c>
      <c r="I7" s="90">
        <v>3934</v>
      </c>
      <c r="J7" s="117">
        <v>1311</v>
      </c>
      <c r="K7" s="120">
        <f>SUM(D7:J7)</f>
        <v>9862</v>
      </c>
    </row>
    <row r="8" spans="1:11" ht="32.25" x14ac:dyDescent="0.25">
      <c r="A8" s="140"/>
      <c r="B8" s="143"/>
      <c r="C8" s="18" t="s">
        <v>13</v>
      </c>
      <c r="D8" s="63">
        <f>D7/K7</f>
        <v>7.0979517339282098E-4</v>
      </c>
      <c r="E8" s="57">
        <f>E7/K7</f>
        <v>6.2867572500506994E-3</v>
      </c>
      <c r="F8" s="57">
        <f>F7/K7</f>
        <v>2.3119042790509026E-2</v>
      </c>
      <c r="G8" s="57">
        <f>G7/K7</f>
        <v>0.1570675319407828</v>
      </c>
      <c r="H8" s="57">
        <f>H7/K7</f>
        <v>0.28097748935307237</v>
      </c>
      <c r="I8" s="57">
        <f>I7/K7</f>
        <v>0.39890488744676539</v>
      </c>
      <c r="J8" s="64">
        <f>J7/K7</f>
        <v>0.1329344960454269</v>
      </c>
      <c r="K8" s="59">
        <f>K7/(K7+K9)</f>
        <v>0.99555824752675148</v>
      </c>
    </row>
    <row r="9" spans="1:11" ht="32.25" x14ac:dyDescent="0.25">
      <c r="A9" s="140"/>
      <c r="B9" s="144" t="s">
        <v>14</v>
      </c>
      <c r="C9" s="18" t="s">
        <v>12</v>
      </c>
      <c r="D9" s="5">
        <v>0</v>
      </c>
      <c r="E9" s="6">
        <v>1</v>
      </c>
      <c r="F9" s="6">
        <v>3</v>
      </c>
      <c r="G9" s="6">
        <v>20</v>
      </c>
      <c r="H9" s="6">
        <v>13</v>
      </c>
      <c r="I9" s="6">
        <v>5</v>
      </c>
      <c r="J9" s="7">
        <v>2</v>
      </c>
      <c r="K9" s="8">
        <f>SUM(D9:J9)</f>
        <v>44</v>
      </c>
    </row>
    <row r="10" spans="1:11" ht="33" thickBot="1" x14ac:dyDescent="0.3">
      <c r="A10" s="141"/>
      <c r="B10" s="145"/>
      <c r="C10" s="19" t="s">
        <v>13</v>
      </c>
      <c r="D10" s="9">
        <f>D9/K9</f>
        <v>0</v>
      </c>
      <c r="E10" s="58">
        <f>E9/K9</f>
        <v>2.2727272727272728E-2</v>
      </c>
      <c r="F10" s="58">
        <f>F9/K9</f>
        <v>6.8181818181818177E-2</v>
      </c>
      <c r="G10" s="58">
        <f>G9/K9</f>
        <v>0.45454545454545453</v>
      </c>
      <c r="H10" s="58">
        <f>H9/K9</f>
        <v>0.29545454545454547</v>
      </c>
      <c r="I10" s="58">
        <f>I9/K9</f>
        <v>0.11363636363636363</v>
      </c>
      <c r="J10" s="62">
        <f>J9/K9</f>
        <v>4.5454545454545456E-2</v>
      </c>
      <c r="K10" s="60">
        <f>K9/(K7+K9)</f>
        <v>4.441752473248536E-3</v>
      </c>
    </row>
    <row r="11" spans="1:11" ht="32.25" x14ac:dyDescent="0.25">
      <c r="A11" s="151" t="s">
        <v>38</v>
      </c>
      <c r="B11" s="155" t="s">
        <v>11</v>
      </c>
      <c r="C11" s="17" t="s">
        <v>12</v>
      </c>
      <c r="D11" s="119">
        <v>15</v>
      </c>
      <c r="E11" s="90">
        <v>49</v>
      </c>
      <c r="F11" s="90">
        <v>273</v>
      </c>
      <c r="G11" s="90">
        <v>1669</v>
      </c>
      <c r="H11" s="90">
        <v>3210</v>
      </c>
      <c r="I11" s="90">
        <v>3940</v>
      </c>
      <c r="J11" s="117">
        <v>1147</v>
      </c>
      <c r="K11" s="120">
        <f>SUM(D11:J11)</f>
        <v>10303</v>
      </c>
    </row>
    <row r="12" spans="1:11" ht="32.25" x14ac:dyDescent="0.25">
      <c r="A12" s="140"/>
      <c r="B12" s="143"/>
      <c r="C12" s="18" t="s">
        <v>13</v>
      </c>
      <c r="D12" s="1">
        <f>D11/K11</f>
        <v>1.455886634960691E-3</v>
      </c>
      <c r="E12" s="2">
        <f>E11/K11</f>
        <v>4.7558963408715904E-3</v>
      </c>
      <c r="F12" s="2">
        <f>F11/K11</f>
        <v>2.6497136756284578E-2</v>
      </c>
      <c r="G12" s="2">
        <f>G11/K11</f>
        <v>0.16199165291662623</v>
      </c>
      <c r="H12" s="2">
        <f>H11/K11</f>
        <v>0.31155973988158786</v>
      </c>
      <c r="I12" s="2">
        <f>I11/K11</f>
        <v>0.38241288944967483</v>
      </c>
      <c r="J12" s="3">
        <f>J11/K11</f>
        <v>0.11132679801999418</v>
      </c>
      <c r="K12" s="4">
        <f>K11/(K11+K13)</f>
        <v>0.99565133359103208</v>
      </c>
    </row>
    <row r="13" spans="1:11" ht="32.25" x14ac:dyDescent="0.25">
      <c r="A13" s="140"/>
      <c r="B13" s="144" t="s">
        <v>14</v>
      </c>
      <c r="C13" s="18" t="s">
        <v>12</v>
      </c>
      <c r="D13" s="5">
        <v>0</v>
      </c>
      <c r="E13" s="6">
        <v>2</v>
      </c>
      <c r="F13" s="6">
        <v>5</v>
      </c>
      <c r="G13" s="6">
        <v>19</v>
      </c>
      <c r="H13" s="6">
        <v>12</v>
      </c>
      <c r="I13" s="6">
        <v>5</v>
      </c>
      <c r="J13" s="7">
        <v>2</v>
      </c>
      <c r="K13" s="8">
        <f>SUM(D13:J13)</f>
        <v>45</v>
      </c>
    </row>
    <row r="14" spans="1:11" ht="33" thickBot="1" x14ac:dyDescent="0.3">
      <c r="A14" s="141"/>
      <c r="B14" s="145"/>
      <c r="C14" s="19" t="s">
        <v>13</v>
      </c>
      <c r="D14" s="9">
        <f>D13/K13</f>
        <v>0</v>
      </c>
      <c r="E14" s="10">
        <f>E13/K13</f>
        <v>4.4444444444444446E-2</v>
      </c>
      <c r="F14" s="10">
        <f>F13/K13</f>
        <v>0.1111111111111111</v>
      </c>
      <c r="G14" s="10">
        <f>G13/K13</f>
        <v>0.42222222222222222</v>
      </c>
      <c r="H14" s="10">
        <f>H13/K13</f>
        <v>0.26666666666666666</v>
      </c>
      <c r="I14" s="10">
        <f>I13/K13</f>
        <v>0.1111111111111111</v>
      </c>
      <c r="J14" s="11">
        <f>J13/K13</f>
        <v>4.4444444444444446E-2</v>
      </c>
      <c r="K14" s="12">
        <f>K13/(K11+K13)</f>
        <v>4.3486664089679161E-3</v>
      </c>
    </row>
    <row r="15" spans="1:11" ht="32.25" customHeight="1" x14ac:dyDescent="0.25">
      <c r="A15" s="151" t="s">
        <v>10</v>
      </c>
      <c r="B15" s="155" t="s">
        <v>11</v>
      </c>
      <c r="C15" s="17" t="s">
        <v>12</v>
      </c>
      <c r="D15" s="113">
        <v>11</v>
      </c>
      <c r="E15" s="95">
        <v>42</v>
      </c>
      <c r="F15" s="95">
        <v>307</v>
      </c>
      <c r="G15" s="95">
        <v>1797</v>
      </c>
      <c r="H15" s="95">
        <v>3529</v>
      </c>
      <c r="I15" s="95">
        <v>3833</v>
      </c>
      <c r="J15" s="114">
        <v>957</v>
      </c>
      <c r="K15" s="115">
        <f>SUM(D15:J15)</f>
        <v>10476</v>
      </c>
    </row>
    <row r="16" spans="1:11" ht="32.25" x14ac:dyDescent="0.25">
      <c r="A16" s="140"/>
      <c r="B16" s="143"/>
      <c r="C16" s="18" t="s">
        <v>13</v>
      </c>
      <c r="D16" s="1">
        <f>D15/K15</f>
        <v>1.0500190912562048E-3</v>
      </c>
      <c r="E16" s="2">
        <f>E15/K15</f>
        <v>4.0091638029782356E-3</v>
      </c>
      <c r="F16" s="2">
        <f>F15/K15</f>
        <v>2.930507827415044E-2</v>
      </c>
      <c r="G16" s="2">
        <f>G15/K15</f>
        <v>0.17153493699885453</v>
      </c>
      <c r="H16" s="2">
        <f>H15/K15</f>
        <v>0.3368652157311951</v>
      </c>
      <c r="I16" s="2">
        <f>I15/K15</f>
        <v>0.36588392516227569</v>
      </c>
      <c r="J16" s="3">
        <f>J15/K15</f>
        <v>9.13516609392898E-2</v>
      </c>
      <c r="K16" s="4">
        <f>K15/(K15+K17)</f>
        <v>0.99572284003421729</v>
      </c>
    </row>
    <row r="17" spans="1:11" ht="32.25" x14ac:dyDescent="0.25">
      <c r="A17" s="140"/>
      <c r="B17" s="144" t="s">
        <v>14</v>
      </c>
      <c r="C17" s="18" t="s">
        <v>12</v>
      </c>
      <c r="D17" s="122">
        <v>0</v>
      </c>
      <c r="E17" s="93">
        <v>0</v>
      </c>
      <c r="F17" s="90">
        <v>9</v>
      </c>
      <c r="G17" s="90">
        <v>17</v>
      </c>
      <c r="H17" s="90">
        <v>12</v>
      </c>
      <c r="I17" s="90">
        <v>7</v>
      </c>
      <c r="J17" s="121">
        <v>0</v>
      </c>
      <c r="K17" s="118">
        <f>SUM(D17:J17)</f>
        <v>45</v>
      </c>
    </row>
    <row r="18" spans="1:11" ht="33" thickBot="1" x14ac:dyDescent="0.3">
      <c r="A18" s="141"/>
      <c r="B18" s="145"/>
      <c r="C18" s="19" t="s">
        <v>13</v>
      </c>
      <c r="D18" s="9">
        <f>D17/K17</f>
        <v>0</v>
      </c>
      <c r="E18" s="10">
        <f>E17/K17</f>
        <v>0</v>
      </c>
      <c r="F18" s="10">
        <f>F17/K17</f>
        <v>0.2</v>
      </c>
      <c r="G18" s="10">
        <f>G17/K17</f>
        <v>0.37777777777777777</v>
      </c>
      <c r="H18" s="10">
        <f>H17/K17</f>
        <v>0.26666666666666666</v>
      </c>
      <c r="I18" s="10">
        <f>I17/K17</f>
        <v>0.15555555555555556</v>
      </c>
      <c r="J18" s="11">
        <f>J17/K17</f>
        <v>0</v>
      </c>
      <c r="K18" s="12">
        <f>K17/(K15+K17)</f>
        <v>4.2771599657827203E-3</v>
      </c>
    </row>
  </sheetData>
  <mergeCells count="14">
    <mergeCell ref="A1:K1"/>
    <mergeCell ref="A2:C2"/>
    <mergeCell ref="A15:A18"/>
    <mergeCell ref="B15:B16"/>
    <mergeCell ref="B17:B18"/>
    <mergeCell ref="A7:A10"/>
    <mergeCell ref="B7:B8"/>
    <mergeCell ref="B9:B10"/>
    <mergeCell ref="A3:A6"/>
    <mergeCell ref="B3:B4"/>
    <mergeCell ref="B5:B6"/>
    <mergeCell ref="A11:A14"/>
    <mergeCell ref="B11:B12"/>
    <mergeCell ref="B13:B14"/>
  </mergeCells>
  <phoneticPr fontId="3" type="noConversion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view="pageBreakPreview" zoomScaleNormal="68" zoomScaleSheetLayoutView="100" workbookViewId="0">
      <selection activeCell="K7" sqref="D7:K7"/>
    </sheetView>
  </sheetViews>
  <sheetFormatPr defaultRowHeight="15.75" x14ac:dyDescent="0.25"/>
  <cols>
    <col min="2" max="2" width="13.85546875" customWidth="1"/>
    <col min="3" max="3" width="17.42578125" customWidth="1"/>
    <col min="4" max="11" width="27.7109375" customWidth="1"/>
  </cols>
  <sheetData>
    <row r="1" spans="1:11" ht="19.5" thickBot="1" x14ac:dyDescent="0.3">
      <c r="A1" s="146" t="s">
        <v>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9" thickBot="1" x14ac:dyDescent="0.3">
      <c r="A2" s="159" t="s">
        <v>1</v>
      </c>
      <c r="B2" s="149"/>
      <c r="C2" s="160"/>
      <c r="D2" s="53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5" t="s">
        <v>8</v>
      </c>
      <c r="K2" s="56" t="s">
        <v>9</v>
      </c>
    </row>
    <row r="3" spans="1:11" ht="31.5" customHeight="1" x14ac:dyDescent="0.25">
      <c r="A3" s="156" t="s">
        <v>44</v>
      </c>
      <c r="B3" s="163" t="s">
        <v>11</v>
      </c>
      <c r="C3" s="49" t="s">
        <v>12</v>
      </c>
      <c r="D3" s="113">
        <v>54</v>
      </c>
      <c r="E3" s="95">
        <v>1884</v>
      </c>
      <c r="F3" s="95">
        <v>4256</v>
      </c>
      <c r="G3" s="95">
        <v>8837</v>
      </c>
      <c r="H3" s="95">
        <v>9965</v>
      </c>
      <c r="I3" s="95">
        <v>10181</v>
      </c>
      <c r="J3" s="114">
        <v>4025</v>
      </c>
      <c r="K3" s="115">
        <f>SUM(D3:J3)</f>
        <v>39202</v>
      </c>
    </row>
    <row r="4" spans="1:11" ht="31.5" customHeight="1" x14ac:dyDescent="0.25">
      <c r="A4" s="157"/>
      <c r="B4" s="164"/>
      <c r="C4" s="50" t="s">
        <v>13</v>
      </c>
      <c r="D4" s="63">
        <f>D3/K3</f>
        <v>1.3774807407785318E-3</v>
      </c>
      <c r="E4" s="57">
        <f>E3/K3</f>
        <v>4.8058772511606548E-2</v>
      </c>
      <c r="F4" s="57">
        <f>F3/K3</f>
        <v>0.1085658894954339</v>
      </c>
      <c r="G4" s="57">
        <f>G3/K3</f>
        <v>0.22542217233814602</v>
      </c>
      <c r="H4" s="57">
        <f>H3/K3</f>
        <v>0.2541962144788531</v>
      </c>
      <c r="I4" s="57">
        <f>I3/K3</f>
        <v>0.25970613744196724</v>
      </c>
      <c r="J4" s="64">
        <f>J3/K3</f>
        <v>0.10267333299321463</v>
      </c>
      <c r="K4" s="59">
        <f>K3/(K3+K5)</f>
        <v>0.98549485909650825</v>
      </c>
    </row>
    <row r="5" spans="1:11" ht="31.5" customHeight="1" x14ac:dyDescent="0.25">
      <c r="A5" s="157"/>
      <c r="B5" s="165" t="s">
        <v>14</v>
      </c>
      <c r="C5" s="51" t="s">
        <v>12</v>
      </c>
      <c r="D5" s="5">
        <v>3</v>
      </c>
      <c r="E5" s="6">
        <v>52</v>
      </c>
      <c r="F5" s="6">
        <v>119</v>
      </c>
      <c r="G5" s="6">
        <v>193</v>
      </c>
      <c r="H5" s="6">
        <v>118</v>
      </c>
      <c r="I5" s="6">
        <v>74</v>
      </c>
      <c r="J5" s="7">
        <v>18</v>
      </c>
      <c r="K5" s="8">
        <f>SUM(D5:J5)</f>
        <v>577</v>
      </c>
    </row>
    <row r="6" spans="1:11" ht="31.5" customHeight="1" thickBot="1" x14ac:dyDescent="0.3">
      <c r="A6" s="158"/>
      <c r="B6" s="166"/>
      <c r="C6" s="52" t="s">
        <v>13</v>
      </c>
      <c r="D6" s="61">
        <f>D5/K5</f>
        <v>5.1993067590987872E-3</v>
      </c>
      <c r="E6" s="58">
        <f>E5/K5</f>
        <v>9.0121317157712308E-2</v>
      </c>
      <c r="F6" s="58">
        <f>F5/K5</f>
        <v>0.20623916811091855</v>
      </c>
      <c r="G6" s="58">
        <f>G5/K5</f>
        <v>0.33448873483535529</v>
      </c>
      <c r="H6" s="58">
        <f>H5/K5</f>
        <v>0.20450606585788561</v>
      </c>
      <c r="I6" s="58">
        <f>I5/K5</f>
        <v>0.12824956672443674</v>
      </c>
      <c r="J6" s="62">
        <f>J5/K5</f>
        <v>3.1195840554592721E-2</v>
      </c>
      <c r="K6" s="60">
        <f>K5/(K3+K5)</f>
        <v>1.4505140903491791E-2</v>
      </c>
    </row>
    <row r="7" spans="1:11" ht="32.25" customHeight="1" x14ac:dyDescent="0.25">
      <c r="A7" s="156" t="s">
        <v>41</v>
      </c>
      <c r="B7" s="161" t="s">
        <v>11</v>
      </c>
      <c r="C7" s="49" t="s">
        <v>12</v>
      </c>
      <c r="D7" s="113">
        <v>49</v>
      </c>
      <c r="E7" s="95">
        <v>1789</v>
      </c>
      <c r="F7" s="95">
        <v>4361</v>
      </c>
      <c r="G7" s="95">
        <v>9072</v>
      </c>
      <c r="H7" s="95">
        <v>10559</v>
      </c>
      <c r="I7" s="95">
        <v>10498</v>
      </c>
      <c r="J7" s="114">
        <v>3784</v>
      </c>
      <c r="K7" s="115">
        <f>SUM(D7:J7)</f>
        <v>40112</v>
      </c>
    </row>
    <row r="8" spans="1:11" ht="32.25" x14ac:dyDescent="0.25">
      <c r="A8" s="157"/>
      <c r="B8" s="143"/>
      <c r="C8" s="50" t="s">
        <v>13</v>
      </c>
      <c r="D8" s="63">
        <f>D7/K7</f>
        <v>1.2215795771838851E-3</v>
      </c>
      <c r="E8" s="57">
        <f>E7/K7</f>
        <v>4.4600119664938175E-2</v>
      </c>
      <c r="F8" s="57">
        <f>F7/K7</f>
        <v>0.10872058236936577</v>
      </c>
      <c r="G8" s="57">
        <f>G7/K7</f>
        <v>0.22616673314718788</v>
      </c>
      <c r="H8" s="57">
        <f>H7/K7</f>
        <v>0.26323793378540089</v>
      </c>
      <c r="I8" s="57">
        <f>I7/K7</f>
        <v>0.26171719186278419</v>
      </c>
      <c r="J8" s="64">
        <f>J7/K7</f>
        <v>9.4335859593139212E-2</v>
      </c>
      <c r="K8" s="59">
        <f>K7/(K7+K9)</f>
        <v>0.98603736479842674</v>
      </c>
    </row>
    <row r="9" spans="1:11" ht="32.25" x14ac:dyDescent="0.25">
      <c r="A9" s="157"/>
      <c r="B9" s="162" t="s">
        <v>14</v>
      </c>
      <c r="C9" s="51" t="s">
        <v>12</v>
      </c>
      <c r="D9" s="5">
        <v>3</v>
      </c>
      <c r="E9" s="6">
        <v>45</v>
      </c>
      <c r="F9" s="6">
        <v>125</v>
      </c>
      <c r="G9" s="6">
        <v>190</v>
      </c>
      <c r="H9" s="6">
        <v>112</v>
      </c>
      <c r="I9" s="6">
        <v>74</v>
      </c>
      <c r="J9" s="7">
        <v>19</v>
      </c>
      <c r="K9" s="8">
        <f>SUM(D9:J9)</f>
        <v>568</v>
      </c>
    </row>
    <row r="10" spans="1:11" ht="33" thickBot="1" x14ac:dyDescent="0.3">
      <c r="A10" s="158"/>
      <c r="B10" s="145"/>
      <c r="C10" s="52" t="s">
        <v>13</v>
      </c>
      <c r="D10" s="61">
        <f>D9/K9</f>
        <v>5.2816901408450703E-3</v>
      </c>
      <c r="E10" s="58">
        <f>E9/K9</f>
        <v>7.9225352112676062E-2</v>
      </c>
      <c r="F10" s="58">
        <f>F9/K9</f>
        <v>0.22007042253521128</v>
      </c>
      <c r="G10" s="58">
        <f>G9/K9</f>
        <v>0.33450704225352113</v>
      </c>
      <c r="H10" s="58">
        <f>H9/K9</f>
        <v>0.19718309859154928</v>
      </c>
      <c r="I10" s="58">
        <f>I9/K9</f>
        <v>0.13028169014084506</v>
      </c>
      <c r="J10" s="62">
        <f>J9/K9</f>
        <v>3.345070422535211E-2</v>
      </c>
      <c r="K10" s="60">
        <f>K9/(K7+K9)</f>
        <v>1.3962635201573254E-2</v>
      </c>
    </row>
    <row r="11" spans="1:11" ht="32.25" customHeight="1" x14ac:dyDescent="0.25">
      <c r="A11" s="151" t="s">
        <v>38</v>
      </c>
      <c r="B11" s="161" t="s">
        <v>11</v>
      </c>
      <c r="C11" s="49" t="s">
        <v>12</v>
      </c>
      <c r="D11" s="113">
        <v>47</v>
      </c>
      <c r="E11" s="95">
        <v>1779</v>
      </c>
      <c r="F11" s="95">
        <v>4499</v>
      </c>
      <c r="G11" s="95">
        <v>9183</v>
      </c>
      <c r="H11" s="95">
        <v>11028</v>
      </c>
      <c r="I11" s="95">
        <v>10286</v>
      </c>
      <c r="J11" s="114">
        <v>3311</v>
      </c>
      <c r="K11" s="115">
        <f>SUM(D11:J11)</f>
        <v>40133</v>
      </c>
    </row>
    <row r="12" spans="1:11" ht="32.25" x14ac:dyDescent="0.25">
      <c r="A12" s="140"/>
      <c r="B12" s="143"/>
      <c r="C12" s="50" t="s">
        <v>13</v>
      </c>
      <c r="D12" s="1">
        <f>D11/K11</f>
        <v>1.1711060723095708E-3</v>
      </c>
      <c r="E12" s="2">
        <f>E11/K11</f>
        <v>4.432761069444098E-2</v>
      </c>
      <c r="F12" s="2">
        <f>F11/K11</f>
        <v>0.11210225998554806</v>
      </c>
      <c r="G12" s="2">
        <f>G11/K11</f>
        <v>0.22881419280891038</v>
      </c>
      <c r="H12" s="2">
        <f>H11/K11</f>
        <v>0.27478633543467967</v>
      </c>
      <c r="I12" s="2">
        <f>I11/K11</f>
        <v>0.2562978097824733</v>
      </c>
      <c r="J12" s="3">
        <f>J11/K11</f>
        <v>8.2500685221638059E-2</v>
      </c>
      <c r="K12" s="4">
        <f>K11/(K11+K13)</f>
        <v>0.98667486170866625</v>
      </c>
    </row>
    <row r="13" spans="1:11" ht="32.25" x14ac:dyDescent="0.25">
      <c r="A13" s="140"/>
      <c r="B13" s="162" t="s">
        <v>14</v>
      </c>
      <c r="C13" s="51" t="s">
        <v>12</v>
      </c>
      <c r="D13" s="5">
        <v>1</v>
      </c>
      <c r="E13" s="6">
        <v>46</v>
      </c>
      <c r="F13" s="6">
        <v>121</v>
      </c>
      <c r="G13" s="6">
        <v>175</v>
      </c>
      <c r="H13" s="6">
        <v>110</v>
      </c>
      <c r="I13" s="6">
        <v>72</v>
      </c>
      <c r="J13" s="7">
        <v>17</v>
      </c>
      <c r="K13" s="8">
        <f>SUM(D13:J13)</f>
        <v>542</v>
      </c>
    </row>
    <row r="14" spans="1:11" ht="33" thickBot="1" x14ac:dyDescent="0.3">
      <c r="A14" s="141"/>
      <c r="B14" s="145"/>
      <c r="C14" s="52" t="s">
        <v>13</v>
      </c>
      <c r="D14" s="9">
        <f>D13/K13</f>
        <v>1.8450184501845018E-3</v>
      </c>
      <c r="E14" s="10">
        <f>E13/K13</f>
        <v>8.4870848708487087E-2</v>
      </c>
      <c r="F14" s="10">
        <f>F13/K13</f>
        <v>0.22324723247232472</v>
      </c>
      <c r="G14" s="10">
        <f>G13/K13</f>
        <v>0.32287822878228783</v>
      </c>
      <c r="H14" s="10">
        <f>H13/K13</f>
        <v>0.2029520295202952</v>
      </c>
      <c r="I14" s="10">
        <f>I13/K13</f>
        <v>0.13284132841328414</v>
      </c>
      <c r="J14" s="11">
        <f>J13/K13</f>
        <v>3.136531365313653E-2</v>
      </c>
      <c r="K14" s="12">
        <f>K13/(K11+K13)</f>
        <v>1.3325138291333744E-2</v>
      </c>
    </row>
    <row r="15" spans="1:11" ht="32.25" x14ac:dyDescent="0.25">
      <c r="A15" s="151" t="s">
        <v>10</v>
      </c>
      <c r="B15" s="142" t="s">
        <v>11</v>
      </c>
      <c r="C15" s="48" t="s">
        <v>12</v>
      </c>
      <c r="D15" s="133">
        <v>35</v>
      </c>
      <c r="E15" s="124">
        <v>1734</v>
      </c>
      <c r="F15" s="124">
        <v>4533</v>
      </c>
      <c r="G15" s="124">
        <v>9374</v>
      </c>
      <c r="H15" s="124">
        <v>11303</v>
      </c>
      <c r="I15" s="124">
        <v>9907</v>
      </c>
      <c r="J15" s="134">
        <v>2737</v>
      </c>
      <c r="K15" s="120">
        <f>SUM(D15:J15)</f>
        <v>39623</v>
      </c>
    </row>
    <row r="16" spans="1:11" ht="32.25" x14ac:dyDescent="0.25">
      <c r="A16" s="140"/>
      <c r="B16" s="143"/>
      <c r="C16" s="18" t="s">
        <v>13</v>
      </c>
      <c r="D16" s="1">
        <f>D15/K15</f>
        <v>8.8332534134214977E-4</v>
      </c>
      <c r="E16" s="2">
        <f>E15/K15</f>
        <v>4.3762461196779651E-2</v>
      </c>
      <c r="F16" s="2">
        <f>F15/K15</f>
        <v>0.11440325063725613</v>
      </c>
      <c r="G16" s="2">
        <f>G15/K15</f>
        <v>0.2365797642783232</v>
      </c>
      <c r="H16" s="2">
        <f>H15/K15</f>
        <v>0.2852636095197234</v>
      </c>
      <c r="I16" s="2">
        <f>I15/K15</f>
        <v>0.25003154733361938</v>
      </c>
      <c r="J16" s="3">
        <f>J15/K15</f>
        <v>6.9076041692956114E-2</v>
      </c>
      <c r="K16" s="4">
        <f>K15/(K15+K17)</f>
        <v>0.98724305469041984</v>
      </c>
    </row>
    <row r="17" spans="1:11" ht="32.25" x14ac:dyDescent="0.25">
      <c r="A17" s="140"/>
      <c r="B17" s="144" t="s">
        <v>14</v>
      </c>
      <c r="C17" s="18" t="s">
        <v>12</v>
      </c>
      <c r="D17" s="5">
        <v>0</v>
      </c>
      <c r="E17" s="6">
        <v>44</v>
      </c>
      <c r="F17" s="6">
        <v>122</v>
      </c>
      <c r="G17" s="6">
        <v>159</v>
      </c>
      <c r="H17" s="6">
        <v>113</v>
      </c>
      <c r="I17" s="6">
        <v>64</v>
      </c>
      <c r="J17" s="7">
        <v>10</v>
      </c>
      <c r="K17" s="8">
        <f>SUM(D17:J17)</f>
        <v>512</v>
      </c>
    </row>
    <row r="18" spans="1:11" ht="33" thickBot="1" x14ac:dyDescent="0.3">
      <c r="A18" s="141"/>
      <c r="B18" s="145"/>
      <c r="C18" s="19" t="s">
        <v>13</v>
      </c>
      <c r="D18" s="9">
        <f>D17/K17</f>
        <v>0</v>
      </c>
      <c r="E18" s="10">
        <f>E17/K17</f>
        <v>8.59375E-2</v>
      </c>
      <c r="F18" s="10">
        <f>F17/K17</f>
        <v>0.23828125</v>
      </c>
      <c r="G18" s="10">
        <f>G17/K17</f>
        <v>0.310546875</v>
      </c>
      <c r="H18" s="10">
        <f>H17/K17</f>
        <v>0.220703125</v>
      </c>
      <c r="I18" s="10">
        <f>I17/K17</f>
        <v>0.125</v>
      </c>
      <c r="J18" s="11">
        <f>J17/K17</f>
        <v>1.953125E-2</v>
      </c>
      <c r="K18" s="12">
        <f>K17/(K15+K17)</f>
        <v>1.2756945309580167E-2</v>
      </c>
    </row>
    <row r="19" spans="1:11" ht="32.25" customHeight="1" x14ac:dyDescent="0.25">
      <c r="A19" s="139" t="s">
        <v>47</v>
      </c>
      <c r="B19" s="142" t="s">
        <v>11</v>
      </c>
      <c r="C19" s="48" t="s">
        <v>12</v>
      </c>
      <c r="D19" s="123">
        <v>41</v>
      </c>
      <c r="E19" s="124">
        <v>1749</v>
      </c>
      <c r="F19" s="124">
        <v>4703</v>
      </c>
      <c r="G19" s="124">
        <v>9624</v>
      </c>
      <c r="H19" s="124">
        <v>11563</v>
      </c>
      <c r="I19" s="124">
        <v>9359</v>
      </c>
      <c r="J19" s="125">
        <v>2304</v>
      </c>
      <c r="K19" s="126">
        <f>SUM(D19:J19)</f>
        <v>39343</v>
      </c>
    </row>
    <row r="20" spans="1:11" ht="32.25" x14ac:dyDescent="0.25">
      <c r="A20" s="140"/>
      <c r="B20" s="143"/>
      <c r="C20" s="18" t="s">
        <v>13</v>
      </c>
      <c r="D20" s="127">
        <f>D19/K19</f>
        <v>1.0421167679129705E-3</v>
      </c>
      <c r="E20" s="2">
        <f>E19/K19</f>
        <v>4.4455176270238671E-2</v>
      </c>
      <c r="F20" s="2">
        <f>F19/K19</f>
        <v>0.11953841852426099</v>
      </c>
      <c r="G20" s="2">
        <f>G19/K19</f>
        <v>0.24461784815596166</v>
      </c>
      <c r="H20" s="2">
        <f>H19/K19</f>
        <v>0.29390234603360194</v>
      </c>
      <c r="I20" s="2">
        <f>I19/K19</f>
        <v>0.23788221538774368</v>
      </c>
      <c r="J20" s="128">
        <f>J19/K19</f>
        <v>5.8561878860280102E-2</v>
      </c>
      <c r="K20" s="129">
        <f>K19/(K19+K21)</f>
        <v>0.98774823629836062</v>
      </c>
    </row>
    <row r="21" spans="1:11" ht="32.25" x14ac:dyDescent="0.25">
      <c r="A21" s="140"/>
      <c r="B21" s="144" t="s">
        <v>14</v>
      </c>
      <c r="C21" s="18" t="s">
        <v>12</v>
      </c>
      <c r="D21" s="116">
        <v>0</v>
      </c>
      <c r="E21" s="90">
        <v>46</v>
      </c>
      <c r="F21" s="90">
        <v>112</v>
      </c>
      <c r="G21" s="90">
        <v>156</v>
      </c>
      <c r="H21" s="90">
        <v>106</v>
      </c>
      <c r="I21" s="90">
        <v>59</v>
      </c>
      <c r="J21" s="91">
        <v>9</v>
      </c>
      <c r="K21" s="92">
        <f>SUM(D21:J21)</f>
        <v>488</v>
      </c>
    </row>
    <row r="22" spans="1:11" ht="33" thickBot="1" x14ac:dyDescent="0.3">
      <c r="A22" s="141"/>
      <c r="B22" s="145"/>
      <c r="C22" s="19" t="s">
        <v>13</v>
      </c>
      <c r="D22" s="130">
        <f>D21/K21</f>
        <v>0</v>
      </c>
      <c r="E22" s="10">
        <f>E21/K21</f>
        <v>9.4262295081967207E-2</v>
      </c>
      <c r="F22" s="10">
        <f>F21/K21</f>
        <v>0.22950819672131148</v>
      </c>
      <c r="G22" s="10">
        <f>G21/K21</f>
        <v>0.31967213114754101</v>
      </c>
      <c r="H22" s="10">
        <f>H21/K21</f>
        <v>0.21721311475409835</v>
      </c>
      <c r="I22" s="10">
        <f>I21/K21</f>
        <v>0.12090163934426229</v>
      </c>
      <c r="J22" s="131">
        <f>J21/K21</f>
        <v>1.8442622950819672E-2</v>
      </c>
      <c r="K22" s="132">
        <f>K21/(K19+K21)</f>
        <v>1.2251763701639426E-2</v>
      </c>
    </row>
  </sheetData>
  <mergeCells count="17">
    <mergeCell ref="A1:K1"/>
    <mergeCell ref="A2:C2"/>
    <mergeCell ref="A11:A14"/>
    <mergeCell ref="B11:B12"/>
    <mergeCell ref="B13:B14"/>
    <mergeCell ref="A7:A10"/>
    <mergeCell ref="B7:B8"/>
    <mergeCell ref="B9:B10"/>
    <mergeCell ref="A3:A6"/>
    <mergeCell ref="B3:B4"/>
    <mergeCell ref="B5:B6"/>
    <mergeCell ref="B15:B16"/>
    <mergeCell ref="B17:B18"/>
    <mergeCell ref="A19:A22"/>
    <mergeCell ref="B19:B20"/>
    <mergeCell ref="B21:B22"/>
    <mergeCell ref="A15:A18"/>
  </mergeCells>
  <phoneticPr fontId="3" type="noConversion"/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view="pageBreakPreview" zoomScale="70" zoomScaleNormal="78" zoomScaleSheetLayoutView="70" workbookViewId="0">
      <selection activeCell="D17" sqref="D17"/>
    </sheetView>
  </sheetViews>
  <sheetFormatPr defaultRowHeight="15.75" x14ac:dyDescent="0.25"/>
  <cols>
    <col min="2" max="2" width="13.85546875" customWidth="1"/>
    <col min="3" max="3" width="17.42578125" customWidth="1"/>
    <col min="4" max="4" width="27.7109375" customWidth="1"/>
    <col min="5" max="8" width="20.7109375" customWidth="1"/>
    <col min="9" max="9" width="24.7109375" customWidth="1"/>
    <col min="10" max="10" width="20.7109375" customWidth="1"/>
  </cols>
  <sheetData>
    <row r="1" spans="1:11" ht="19.5" customHeight="1" thickBot="1" x14ac:dyDescent="0.3">
      <c r="A1" s="179" t="s">
        <v>39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1" s="29" customFormat="1" ht="39" thickBot="1" x14ac:dyDescent="0.35">
      <c r="A2" s="173" t="s">
        <v>26</v>
      </c>
      <c r="B2" s="174"/>
      <c r="C2" s="175"/>
      <c r="D2" s="26" t="s">
        <v>27</v>
      </c>
      <c r="E2" s="27" t="s">
        <v>28</v>
      </c>
      <c r="F2" s="27" t="s">
        <v>29</v>
      </c>
      <c r="G2" s="27" t="s">
        <v>30</v>
      </c>
      <c r="H2" s="27" t="s">
        <v>31</v>
      </c>
      <c r="I2" s="28" t="s">
        <v>32</v>
      </c>
      <c r="J2" s="35" t="s">
        <v>33</v>
      </c>
    </row>
    <row r="3" spans="1:11" s="30" customFormat="1" ht="32.25" x14ac:dyDescent="0.25">
      <c r="A3" s="176" t="s">
        <v>46</v>
      </c>
      <c r="B3" s="170" t="s">
        <v>35</v>
      </c>
      <c r="C3" s="32" t="s">
        <v>34</v>
      </c>
      <c r="D3" s="94">
        <v>3</v>
      </c>
      <c r="E3" s="95">
        <v>129</v>
      </c>
      <c r="F3" s="95">
        <v>312</v>
      </c>
      <c r="G3" s="95">
        <v>553</v>
      </c>
      <c r="H3" s="95">
        <v>606</v>
      </c>
      <c r="I3" s="114">
        <v>593</v>
      </c>
      <c r="J3" s="135">
        <f>SUM(D3:I3)</f>
        <v>2196</v>
      </c>
    </row>
    <row r="4" spans="1:11" s="30" customFormat="1" ht="32.25" x14ac:dyDescent="0.25">
      <c r="A4" s="177"/>
      <c r="B4" s="171"/>
      <c r="C4" s="33" t="s">
        <v>36</v>
      </c>
      <c r="D4" s="65">
        <f>D3/J3</f>
        <v>1.366120218579235E-3</v>
      </c>
      <c r="E4" s="66">
        <f>E3/J3</f>
        <v>5.8743169398907107E-2</v>
      </c>
      <c r="F4" s="66">
        <f>F3/J3</f>
        <v>0.14207650273224043</v>
      </c>
      <c r="G4" s="66">
        <f>G3/J3</f>
        <v>0.2518214936247723</v>
      </c>
      <c r="H4" s="66">
        <f>H3/J3</f>
        <v>0.27595628415300544</v>
      </c>
      <c r="I4" s="67">
        <f>I3/J3</f>
        <v>0.27003642987249543</v>
      </c>
      <c r="J4" s="71">
        <f>J3/(J3+J5)</f>
        <v>0.98167188198480104</v>
      </c>
      <c r="K4" s="31"/>
    </row>
    <row r="5" spans="1:11" s="30" customFormat="1" ht="32.25" x14ac:dyDescent="0.25">
      <c r="A5" s="177"/>
      <c r="B5" s="171" t="s">
        <v>37</v>
      </c>
      <c r="C5" s="33" t="s">
        <v>34</v>
      </c>
      <c r="D5" s="44">
        <v>0</v>
      </c>
      <c r="E5" s="6">
        <v>6</v>
      </c>
      <c r="F5" s="6">
        <v>7</v>
      </c>
      <c r="G5" s="6">
        <v>9</v>
      </c>
      <c r="H5" s="6">
        <v>13</v>
      </c>
      <c r="I5" s="7">
        <v>6</v>
      </c>
      <c r="J5" s="45">
        <f>SUM(D5:I5)</f>
        <v>41</v>
      </c>
    </row>
    <row r="6" spans="1:11" s="30" customFormat="1" ht="33" thickBot="1" x14ac:dyDescent="0.3">
      <c r="A6" s="178"/>
      <c r="B6" s="172"/>
      <c r="C6" s="34" t="s">
        <v>36</v>
      </c>
      <c r="D6" s="68">
        <f>D5/J5</f>
        <v>0</v>
      </c>
      <c r="E6" s="69">
        <f>E5/J5</f>
        <v>0.14634146341463414</v>
      </c>
      <c r="F6" s="69">
        <f>F5/J5</f>
        <v>0.17073170731707318</v>
      </c>
      <c r="G6" s="69">
        <f>G5/J5</f>
        <v>0.21951219512195122</v>
      </c>
      <c r="H6" s="69">
        <f>H5/J5</f>
        <v>0.31707317073170732</v>
      </c>
      <c r="I6" s="70">
        <f>I5/J5</f>
        <v>0.14634146341463414</v>
      </c>
      <c r="J6" s="72">
        <f>J5/(J3+J5)</f>
        <v>1.8328118015198926E-2</v>
      </c>
    </row>
    <row r="7" spans="1:11" s="30" customFormat="1" ht="32.25" x14ac:dyDescent="0.25">
      <c r="A7" s="176" t="s">
        <v>43</v>
      </c>
      <c r="B7" s="170" t="s">
        <v>35</v>
      </c>
      <c r="C7" s="32" t="s">
        <v>34</v>
      </c>
      <c r="D7" s="94">
        <v>3</v>
      </c>
      <c r="E7" s="95">
        <v>109</v>
      </c>
      <c r="F7" s="95">
        <v>277</v>
      </c>
      <c r="G7" s="95">
        <v>532</v>
      </c>
      <c r="H7" s="95">
        <v>655</v>
      </c>
      <c r="I7" s="114">
        <v>618</v>
      </c>
      <c r="J7" s="135">
        <f>SUM(D7:I7)</f>
        <v>2194</v>
      </c>
    </row>
    <row r="8" spans="1:11" s="30" customFormat="1" ht="32.25" x14ac:dyDescent="0.25">
      <c r="A8" s="177"/>
      <c r="B8" s="171"/>
      <c r="C8" s="33" t="s">
        <v>36</v>
      </c>
      <c r="D8" s="65">
        <f>D7/J7</f>
        <v>1.3673655423883319E-3</v>
      </c>
      <c r="E8" s="66">
        <f>E7/J7</f>
        <v>4.9680948040109391E-2</v>
      </c>
      <c r="F8" s="66">
        <f>F7/J7</f>
        <v>0.12625341841385598</v>
      </c>
      <c r="G8" s="66">
        <f>G7/J7</f>
        <v>0.24247948951686418</v>
      </c>
      <c r="H8" s="66">
        <f>H7/J7</f>
        <v>0.29854147675478576</v>
      </c>
      <c r="I8" s="67">
        <f>I7/J7</f>
        <v>0.28167730173199634</v>
      </c>
      <c r="J8" s="71">
        <f>J7/(J7+J9)</f>
        <v>0.9882882882882883</v>
      </c>
      <c r="K8" s="31"/>
    </row>
    <row r="9" spans="1:11" s="30" customFormat="1" ht="32.25" x14ac:dyDescent="0.25">
      <c r="A9" s="177"/>
      <c r="B9" s="171" t="s">
        <v>37</v>
      </c>
      <c r="C9" s="33" t="s">
        <v>34</v>
      </c>
      <c r="D9" s="44">
        <v>1</v>
      </c>
      <c r="E9" s="6">
        <v>0</v>
      </c>
      <c r="F9" s="6">
        <v>5</v>
      </c>
      <c r="G9" s="6">
        <v>9</v>
      </c>
      <c r="H9" s="6">
        <v>4</v>
      </c>
      <c r="I9" s="7">
        <v>7</v>
      </c>
      <c r="J9" s="45">
        <f>SUM(D9:I9)</f>
        <v>26</v>
      </c>
    </row>
    <row r="10" spans="1:11" s="30" customFormat="1" ht="33" thickBot="1" x14ac:dyDescent="0.3">
      <c r="A10" s="178"/>
      <c r="B10" s="172"/>
      <c r="C10" s="34" t="s">
        <v>36</v>
      </c>
      <c r="D10" s="68">
        <f>D9/J9</f>
        <v>3.8461538461538464E-2</v>
      </c>
      <c r="E10" s="69">
        <f>E9/J9</f>
        <v>0</v>
      </c>
      <c r="F10" s="69">
        <f>F9/J9</f>
        <v>0.19230769230769232</v>
      </c>
      <c r="G10" s="69">
        <f>G9/J9</f>
        <v>0.34615384615384615</v>
      </c>
      <c r="H10" s="69">
        <f>H9/J9</f>
        <v>0.15384615384615385</v>
      </c>
      <c r="I10" s="70">
        <f>I9/J9</f>
        <v>0.26923076923076922</v>
      </c>
      <c r="J10" s="72">
        <f>J9/(J7+J9)</f>
        <v>1.1711711711711712E-2</v>
      </c>
    </row>
    <row r="11" spans="1:11" s="30" customFormat="1" ht="32.25" x14ac:dyDescent="0.25">
      <c r="A11" s="176" t="s">
        <v>40</v>
      </c>
      <c r="B11" s="170" t="s">
        <v>35</v>
      </c>
      <c r="C11" s="32" t="s">
        <v>34</v>
      </c>
      <c r="D11" s="94">
        <v>1</v>
      </c>
      <c r="E11" s="95">
        <v>48</v>
      </c>
      <c r="F11" s="95">
        <v>102</v>
      </c>
      <c r="G11" s="95">
        <v>165</v>
      </c>
      <c r="H11" s="95">
        <v>140</v>
      </c>
      <c r="I11" s="114">
        <v>109</v>
      </c>
      <c r="J11" s="135">
        <f>SUM(D11:I11)</f>
        <v>565</v>
      </c>
    </row>
    <row r="12" spans="1:11" s="30" customFormat="1" ht="32.25" x14ac:dyDescent="0.25">
      <c r="A12" s="177"/>
      <c r="B12" s="171"/>
      <c r="C12" s="33" t="s">
        <v>36</v>
      </c>
      <c r="D12" s="36">
        <f>D11/J11</f>
        <v>1.7699115044247787E-3</v>
      </c>
      <c r="E12" s="37">
        <f>E11/J11</f>
        <v>8.4955752212389379E-2</v>
      </c>
      <c r="F12" s="37">
        <f>F11/J11</f>
        <v>0.18053097345132743</v>
      </c>
      <c r="G12" s="37">
        <f>G11/J11</f>
        <v>0.29203539823008851</v>
      </c>
      <c r="H12" s="37">
        <f>H11/J11</f>
        <v>0.24778761061946902</v>
      </c>
      <c r="I12" s="38">
        <f>I11/J11</f>
        <v>0.1929203539823009</v>
      </c>
      <c r="J12" s="39">
        <f>J11/(J11+J13)</f>
        <v>0.989492119089317</v>
      </c>
      <c r="K12" s="31"/>
    </row>
    <row r="13" spans="1:11" s="30" customFormat="1" ht="32.25" x14ac:dyDescent="0.25">
      <c r="A13" s="177"/>
      <c r="B13" s="171" t="s">
        <v>37</v>
      </c>
      <c r="C13" s="33" t="s">
        <v>34</v>
      </c>
      <c r="D13" s="44">
        <v>0</v>
      </c>
      <c r="E13" s="6">
        <v>0</v>
      </c>
      <c r="F13" s="6">
        <v>0</v>
      </c>
      <c r="G13" s="6">
        <v>4</v>
      </c>
      <c r="H13" s="6">
        <v>2</v>
      </c>
      <c r="I13" s="7">
        <v>0</v>
      </c>
      <c r="J13" s="45">
        <f>SUM(D13:I13)</f>
        <v>6</v>
      </c>
    </row>
    <row r="14" spans="1:11" s="30" customFormat="1" ht="33" thickBot="1" x14ac:dyDescent="0.3">
      <c r="A14" s="178"/>
      <c r="B14" s="172"/>
      <c r="C14" s="34" t="s">
        <v>36</v>
      </c>
      <c r="D14" s="40">
        <f>D13/J13</f>
        <v>0</v>
      </c>
      <c r="E14" s="41">
        <f>E13/J13</f>
        <v>0</v>
      </c>
      <c r="F14" s="41">
        <f>F13/J13</f>
        <v>0</v>
      </c>
      <c r="G14" s="41">
        <f>G13/J13</f>
        <v>0.66666666666666663</v>
      </c>
      <c r="H14" s="41">
        <f>H13/J13</f>
        <v>0.33333333333333331</v>
      </c>
      <c r="I14" s="42">
        <f>I13/J13</f>
        <v>0</v>
      </c>
      <c r="J14" s="43">
        <f>J13/(J11+J13)</f>
        <v>1.0507880910683012E-2</v>
      </c>
    </row>
    <row r="15" spans="1:11" s="30" customFormat="1" ht="32.25" x14ac:dyDescent="0.25">
      <c r="A15" s="167" t="s">
        <v>18</v>
      </c>
      <c r="B15" s="170" t="s">
        <v>35</v>
      </c>
      <c r="C15" s="32" t="s">
        <v>34</v>
      </c>
      <c r="D15" s="94">
        <v>1</v>
      </c>
      <c r="E15" s="95">
        <v>48</v>
      </c>
      <c r="F15" s="95">
        <v>113</v>
      </c>
      <c r="G15" s="95">
        <v>175</v>
      </c>
      <c r="H15" s="95">
        <v>168</v>
      </c>
      <c r="I15" s="114">
        <v>92</v>
      </c>
      <c r="J15" s="135">
        <f>SUM(D15:I15)</f>
        <v>597</v>
      </c>
    </row>
    <row r="16" spans="1:11" s="30" customFormat="1" ht="32.25" x14ac:dyDescent="0.25">
      <c r="A16" s="168"/>
      <c r="B16" s="171"/>
      <c r="C16" s="33" t="s">
        <v>36</v>
      </c>
      <c r="D16" s="36">
        <f>D15/J15</f>
        <v>1.6750418760469012E-3</v>
      </c>
      <c r="E16" s="37">
        <f>E15/J15</f>
        <v>8.0402010050251257E-2</v>
      </c>
      <c r="F16" s="37">
        <f>F15/J15</f>
        <v>0.18927973199329984</v>
      </c>
      <c r="G16" s="37">
        <f>G15/J15</f>
        <v>0.29313232830820768</v>
      </c>
      <c r="H16" s="37">
        <f>H15/J15</f>
        <v>0.28140703517587939</v>
      </c>
      <c r="I16" s="38">
        <f>I15/J15</f>
        <v>0.1541038525963149</v>
      </c>
      <c r="J16" s="39">
        <f>J15/(J15+J17)</f>
        <v>0.98514851485148514</v>
      </c>
    </row>
    <row r="17" spans="1:10" s="30" customFormat="1" ht="32.25" x14ac:dyDescent="0.25">
      <c r="A17" s="168"/>
      <c r="B17" s="171" t="s">
        <v>37</v>
      </c>
      <c r="C17" s="33" t="s">
        <v>34</v>
      </c>
      <c r="D17" s="44">
        <v>0</v>
      </c>
      <c r="E17" s="6">
        <v>0</v>
      </c>
      <c r="F17" s="6">
        <v>2</v>
      </c>
      <c r="G17" s="6">
        <v>5</v>
      </c>
      <c r="H17" s="6">
        <v>2</v>
      </c>
      <c r="I17" s="7">
        <v>0</v>
      </c>
      <c r="J17" s="45">
        <f>SUM(D17:I17)</f>
        <v>9</v>
      </c>
    </row>
    <row r="18" spans="1:10" s="30" customFormat="1" ht="33" thickBot="1" x14ac:dyDescent="0.3">
      <c r="A18" s="169"/>
      <c r="B18" s="172"/>
      <c r="C18" s="34" t="s">
        <v>36</v>
      </c>
      <c r="D18" s="40">
        <f>D17/J17</f>
        <v>0</v>
      </c>
      <c r="E18" s="41">
        <f>E17/J17</f>
        <v>0</v>
      </c>
      <c r="F18" s="41">
        <f>F17/J17</f>
        <v>0.22222222222222221</v>
      </c>
      <c r="G18" s="41">
        <f>G17/J17</f>
        <v>0.55555555555555558</v>
      </c>
      <c r="H18" s="41">
        <f>H17/J17</f>
        <v>0.22222222222222221</v>
      </c>
      <c r="I18" s="42">
        <f>I17/J17</f>
        <v>0</v>
      </c>
      <c r="J18" s="43">
        <f>J17/(J15+J17)</f>
        <v>1.4851485148514851E-2</v>
      </c>
    </row>
    <row r="19" spans="1:10" s="30" customFormat="1" ht="32.25" x14ac:dyDescent="0.25">
      <c r="A19" s="180" t="s">
        <v>19</v>
      </c>
      <c r="B19" s="181" t="s">
        <v>35</v>
      </c>
      <c r="C19" s="32" t="s">
        <v>34</v>
      </c>
      <c r="D19" s="22">
        <v>3</v>
      </c>
      <c r="E19" s="21">
        <v>49</v>
      </c>
      <c r="F19" s="21">
        <v>152</v>
      </c>
      <c r="G19" s="21">
        <v>219</v>
      </c>
      <c r="H19" s="21">
        <v>182</v>
      </c>
      <c r="I19" s="23">
        <v>132</v>
      </c>
      <c r="J19" s="135">
        <f>SUM(D19:I19)</f>
        <v>737</v>
      </c>
    </row>
    <row r="20" spans="1:10" s="30" customFormat="1" ht="32.25" x14ac:dyDescent="0.25">
      <c r="A20" s="168"/>
      <c r="B20" s="171"/>
      <c r="C20" s="33" t="s">
        <v>36</v>
      </c>
      <c r="D20" s="46">
        <f>D19/J19</f>
        <v>4.0705563093622792E-3</v>
      </c>
      <c r="E20" s="37">
        <f>E19/J19</f>
        <v>6.6485753052917235E-2</v>
      </c>
      <c r="F20" s="37">
        <f>F19/J19</f>
        <v>0.2062415196743555</v>
      </c>
      <c r="G20" s="37">
        <f>G19/J19</f>
        <v>0.29715061058344638</v>
      </c>
      <c r="H20" s="37">
        <f>H19/J19</f>
        <v>0.24694708276797828</v>
      </c>
      <c r="I20" s="38">
        <f>I19/J19</f>
        <v>0.17910447761194029</v>
      </c>
      <c r="J20" s="39">
        <f>J19/(J19+J21)</f>
        <v>0.98397863818424569</v>
      </c>
    </row>
    <row r="21" spans="1:10" s="30" customFormat="1" ht="32.25" x14ac:dyDescent="0.25">
      <c r="A21" s="168"/>
      <c r="B21" s="171" t="s">
        <v>37</v>
      </c>
      <c r="C21" s="33" t="s">
        <v>34</v>
      </c>
      <c r="D21" s="24">
        <v>0</v>
      </c>
      <c r="E21" s="20">
        <v>1</v>
      </c>
      <c r="F21" s="20">
        <v>3</v>
      </c>
      <c r="G21" s="20">
        <v>4</v>
      </c>
      <c r="H21" s="20">
        <v>3</v>
      </c>
      <c r="I21" s="25">
        <v>1</v>
      </c>
      <c r="J21" s="45">
        <f>SUM(D21:I21)</f>
        <v>12</v>
      </c>
    </row>
    <row r="22" spans="1:10" s="30" customFormat="1" ht="33" thickBot="1" x14ac:dyDescent="0.3">
      <c r="A22" s="169"/>
      <c r="B22" s="172"/>
      <c r="C22" s="34" t="s">
        <v>36</v>
      </c>
      <c r="D22" s="47">
        <f>D21/J21</f>
        <v>0</v>
      </c>
      <c r="E22" s="41">
        <f>E21/J21</f>
        <v>8.3333333333333329E-2</v>
      </c>
      <c r="F22" s="41">
        <f>F21/J21</f>
        <v>0.25</v>
      </c>
      <c r="G22" s="41">
        <f>G21/J21</f>
        <v>0.33333333333333331</v>
      </c>
      <c r="H22" s="41">
        <f>H21/J21</f>
        <v>0.25</v>
      </c>
      <c r="I22" s="42">
        <f>I21/J21</f>
        <v>8.3333333333333329E-2</v>
      </c>
      <c r="J22" s="43">
        <f>J21/(J19+J21)</f>
        <v>1.602136181575434E-2</v>
      </c>
    </row>
    <row r="23" spans="1:10" s="30" customFormat="1" ht="32.25" x14ac:dyDescent="0.25">
      <c r="A23" s="167" t="s">
        <v>20</v>
      </c>
      <c r="B23" s="170" t="s">
        <v>35</v>
      </c>
      <c r="C23" s="32" t="s">
        <v>34</v>
      </c>
      <c r="D23" s="22">
        <v>4</v>
      </c>
      <c r="E23" s="21">
        <v>84</v>
      </c>
      <c r="F23" s="21">
        <v>221</v>
      </c>
      <c r="G23" s="21">
        <v>402</v>
      </c>
      <c r="H23" s="21">
        <v>446</v>
      </c>
      <c r="I23" s="23">
        <v>309</v>
      </c>
      <c r="J23" s="135">
        <f>SUM(D23:I23)</f>
        <v>1466</v>
      </c>
    </row>
    <row r="24" spans="1:10" s="30" customFormat="1" ht="32.25" x14ac:dyDescent="0.25">
      <c r="A24" s="168"/>
      <c r="B24" s="171"/>
      <c r="C24" s="33" t="s">
        <v>36</v>
      </c>
      <c r="D24" s="46">
        <f>D23/J23</f>
        <v>2.7285129604365621E-3</v>
      </c>
      <c r="E24" s="37">
        <f>E23/J23</f>
        <v>5.7298772169167803E-2</v>
      </c>
      <c r="F24" s="37">
        <f>F23/J23</f>
        <v>0.15075034106412005</v>
      </c>
      <c r="G24" s="37">
        <f>G23/J23</f>
        <v>0.27421555252387447</v>
      </c>
      <c r="H24" s="37">
        <f>H23/J23</f>
        <v>0.30422919508867668</v>
      </c>
      <c r="I24" s="38">
        <f>I23/J23</f>
        <v>0.21077762619372442</v>
      </c>
      <c r="J24" s="39">
        <f>J23/(J23+J25)</f>
        <v>0.98987170830519922</v>
      </c>
    </row>
    <row r="25" spans="1:10" s="30" customFormat="1" ht="32.25" x14ac:dyDescent="0.25">
      <c r="A25" s="168"/>
      <c r="B25" s="171" t="s">
        <v>37</v>
      </c>
      <c r="C25" s="33" t="s">
        <v>34</v>
      </c>
      <c r="D25" s="24">
        <v>0</v>
      </c>
      <c r="E25" s="20">
        <v>3</v>
      </c>
      <c r="F25" s="20">
        <v>1</v>
      </c>
      <c r="G25" s="20">
        <v>2</v>
      </c>
      <c r="H25" s="20">
        <v>8</v>
      </c>
      <c r="I25" s="25">
        <v>1</v>
      </c>
      <c r="J25" s="45">
        <f>SUM(D25:I25)</f>
        <v>15</v>
      </c>
    </row>
    <row r="26" spans="1:10" s="30" customFormat="1" ht="33" thickBot="1" x14ac:dyDescent="0.3">
      <c r="A26" s="169"/>
      <c r="B26" s="172"/>
      <c r="C26" s="34" t="s">
        <v>36</v>
      </c>
      <c r="D26" s="47">
        <f>D25/J25</f>
        <v>0</v>
      </c>
      <c r="E26" s="41">
        <f>E25/J25</f>
        <v>0.2</v>
      </c>
      <c r="F26" s="41">
        <f>F25/J25</f>
        <v>6.6666666666666666E-2</v>
      </c>
      <c r="G26" s="41">
        <f>G25/J25</f>
        <v>0.13333333333333333</v>
      </c>
      <c r="H26" s="41">
        <f>H25/J25</f>
        <v>0.53333333333333333</v>
      </c>
      <c r="I26" s="42">
        <f>I25/J25</f>
        <v>6.6666666666666666E-2</v>
      </c>
      <c r="J26" s="43">
        <f>J25/(J23+J25)</f>
        <v>1.012829169480081E-2</v>
      </c>
    </row>
    <row r="27" spans="1:10" s="30" customFormat="1" ht="32.25" x14ac:dyDescent="0.25">
      <c r="A27" s="167" t="s">
        <v>21</v>
      </c>
      <c r="B27" s="170" t="s">
        <v>35</v>
      </c>
      <c r="C27" s="32" t="s">
        <v>34</v>
      </c>
      <c r="D27" s="22">
        <v>1</v>
      </c>
      <c r="E27" s="21">
        <v>21</v>
      </c>
      <c r="F27" s="21">
        <v>59</v>
      </c>
      <c r="G27" s="21">
        <v>117</v>
      </c>
      <c r="H27" s="21">
        <v>135</v>
      </c>
      <c r="I27" s="23">
        <v>64</v>
      </c>
      <c r="J27" s="135">
        <f>SUM(D27:I27)</f>
        <v>397</v>
      </c>
    </row>
    <row r="28" spans="1:10" s="30" customFormat="1" ht="32.25" x14ac:dyDescent="0.25">
      <c r="A28" s="168"/>
      <c r="B28" s="171"/>
      <c r="C28" s="33" t="s">
        <v>36</v>
      </c>
      <c r="D28" s="46">
        <f>D27/J27</f>
        <v>2.5188916876574307E-3</v>
      </c>
      <c r="E28" s="37">
        <f>E27/J27</f>
        <v>5.2896725440806043E-2</v>
      </c>
      <c r="F28" s="37">
        <f>F27/J27</f>
        <v>0.1486146095717884</v>
      </c>
      <c r="G28" s="37">
        <f>G27/J27</f>
        <v>0.29471032745591941</v>
      </c>
      <c r="H28" s="37">
        <f>H27/J27</f>
        <v>0.34005037783375314</v>
      </c>
      <c r="I28" s="38">
        <f>I27/J27</f>
        <v>0.16120906801007556</v>
      </c>
      <c r="J28" s="39">
        <f>J27/(J27+J29)</f>
        <v>0.99250000000000005</v>
      </c>
    </row>
    <row r="29" spans="1:10" s="30" customFormat="1" ht="32.25" x14ac:dyDescent="0.25">
      <c r="A29" s="168"/>
      <c r="B29" s="171" t="s">
        <v>37</v>
      </c>
      <c r="C29" s="33" t="s">
        <v>34</v>
      </c>
      <c r="D29" s="24">
        <v>0</v>
      </c>
      <c r="E29" s="20">
        <v>2</v>
      </c>
      <c r="F29" s="20">
        <v>0</v>
      </c>
      <c r="G29" s="20">
        <v>0</v>
      </c>
      <c r="H29" s="20">
        <v>0</v>
      </c>
      <c r="I29" s="25">
        <v>1</v>
      </c>
      <c r="J29" s="45">
        <f>SUM(D29:I29)</f>
        <v>3</v>
      </c>
    </row>
    <row r="30" spans="1:10" s="30" customFormat="1" ht="33" thickBot="1" x14ac:dyDescent="0.3">
      <c r="A30" s="169"/>
      <c r="B30" s="172"/>
      <c r="C30" s="34" t="s">
        <v>36</v>
      </c>
      <c r="D30" s="47">
        <f>D29/J29</f>
        <v>0</v>
      </c>
      <c r="E30" s="41">
        <f>E29/J29</f>
        <v>0.66666666666666663</v>
      </c>
      <c r="F30" s="41">
        <f>F29/J29</f>
        <v>0</v>
      </c>
      <c r="G30" s="41">
        <f>G29/J29</f>
        <v>0</v>
      </c>
      <c r="H30" s="41">
        <f>H29/J29</f>
        <v>0</v>
      </c>
      <c r="I30" s="42">
        <f>I29/J29</f>
        <v>0.33333333333333331</v>
      </c>
      <c r="J30" s="43">
        <f>J29/(J27+J29)</f>
        <v>7.4999999999999997E-3</v>
      </c>
    </row>
    <row r="31" spans="1:10" s="30" customFormat="1" ht="32.25" x14ac:dyDescent="0.25">
      <c r="A31" s="167" t="s">
        <v>22</v>
      </c>
      <c r="B31" s="170" t="s">
        <v>35</v>
      </c>
      <c r="C31" s="32" t="s">
        <v>34</v>
      </c>
      <c r="D31" s="22">
        <v>1</v>
      </c>
      <c r="E31" s="21">
        <v>118</v>
      </c>
      <c r="F31" s="21">
        <v>365</v>
      </c>
      <c r="G31" s="21">
        <v>553</v>
      </c>
      <c r="H31" s="21">
        <v>622</v>
      </c>
      <c r="I31" s="23">
        <v>303</v>
      </c>
      <c r="J31" s="135">
        <f>SUM(D31:I31)</f>
        <v>1962</v>
      </c>
    </row>
    <row r="32" spans="1:10" s="30" customFormat="1" ht="32.25" x14ac:dyDescent="0.25">
      <c r="A32" s="168"/>
      <c r="B32" s="171"/>
      <c r="C32" s="33" t="s">
        <v>36</v>
      </c>
      <c r="D32" s="46">
        <f>D31/J31</f>
        <v>5.0968399592252807E-4</v>
      </c>
      <c r="E32" s="37">
        <f>E31/J31</f>
        <v>6.0142711518858305E-2</v>
      </c>
      <c r="F32" s="37">
        <f>F31/J31</f>
        <v>0.18603465851172274</v>
      </c>
      <c r="G32" s="37">
        <f>G31/J31</f>
        <v>0.28185524974515802</v>
      </c>
      <c r="H32" s="37">
        <f>H31/J31</f>
        <v>0.31702344546381245</v>
      </c>
      <c r="I32" s="38">
        <f>I31/J31</f>
        <v>0.15443425076452599</v>
      </c>
      <c r="J32" s="39">
        <f>J31/(J31+J33)</f>
        <v>0.98444555945810341</v>
      </c>
    </row>
    <row r="33" spans="1:10" s="30" customFormat="1" ht="32.25" x14ac:dyDescent="0.25">
      <c r="A33" s="168"/>
      <c r="B33" s="171" t="s">
        <v>37</v>
      </c>
      <c r="C33" s="33" t="s">
        <v>34</v>
      </c>
      <c r="D33" s="24">
        <v>2</v>
      </c>
      <c r="E33" s="20">
        <v>3</v>
      </c>
      <c r="F33" s="20">
        <v>8</v>
      </c>
      <c r="G33" s="20">
        <v>6</v>
      </c>
      <c r="H33" s="20">
        <v>11</v>
      </c>
      <c r="I33" s="25">
        <v>1</v>
      </c>
      <c r="J33" s="45">
        <f>SUM(D33:I33)</f>
        <v>31</v>
      </c>
    </row>
    <row r="34" spans="1:10" s="30" customFormat="1" ht="33" thickBot="1" x14ac:dyDescent="0.3">
      <c r="A34" s="169"/>
      <c r="B34" s="172"/>
      <c r="C34" s="34" t="s">
        <v>36</v>
      </c>
      <c r="D34" s="47">
        <f>D33/J33</f>
        <v>6.4516129032258063E-2</v>
      </c>
      <c r="E34" s="41">
        <f>E33/J33</f>
        <v>9.6774193548387094E-2</v>
      </c>
      <c r="F34" s="41">
        <f>F33/J33</f>
        <v>0.25806451612903225</v>
      </c>
      <c r="G34" s="41">
        <f>G33/J33</f>
        <v>0.19354838709677419</v>
      </c>
      <c r="H34" s="41">
        <f>H33/J33</f>
        <v>0.35483870967741937</v>
      </c>
      <c r="I34" s="42">
        <f>I33/J33</f>
        <v>3.2258064516129031E-2</v>
      </c>
      <c r="J34" s="43">
        <f>J33/(J31+J33)</f>
        <v>1.5554440541896638E-2</v>
      </c>
    </row>
    <row r="35" spans="1:10" s="30" customFormat="1" ht="32.25" x14ac:dyDescent="0.25">
      <c r="A35" s="167" t="s">
        <v>23</v>
      </c>
      <c r="B35" s="170" t="s">
        <v>35</v>
      </c>
      <c r="C35" s="32" t="s">
        <v>34</v>
      </c>
      <c r="D35" s="22">
        <v>35</v>
      </c>
      <c r="E35" s="21">
        <v>216</v>
      </c>
      <c r="F35" s="21">
        <v>631</v>
      </c>
      <c r="G35" s="21">
        <v>735</v>
      </c>
      <c r="H35" s="21">
        <v>876</v>
      </c>
      <c r="I35" s="23">
        <v>405</v>
      </c>
      <c r="J35" s="135">
        <f>SUM(D35:I35)</f>
        <v>2898</v>
      </c>
    </row>
    <row r="36" spans="1:10" s="30" customFormat="1" ht="32.25" x14ac:dyDescent="0.25">
      <c r="A36" s="168"/>
      <c r="B36" s="171"/>
      <c r="C36" s="33" t="s">
        <v>36</v>
      </c>
      <c r="D36" s="46">
        <f>D35/J35</f>
        <v>1.2077294685990338E-2</v>
      </c>
      <c r="E36" s="37">
        <f>E35/J35</f>
        <v>7.4534161490683232E-2</v>
      </c>
      <c r="F36" s="37">
        <f>F35/J35</f>
        <v>0.21773636991028295</v>
      </c>
      <c r="G36" s="37">
        <f>G35/J35</f>
        <v>0.25362318840579712</v>
      </c>
      <c r="H36" s="37">
        <f>H35/J35</f>
        <v>0.3022774327122153</v>
      </c>
      <c r="I36" s="38">
        <f>I35/J35</f>
        <v>0.13975155279503104</v>
      </c>
      <c r="J36" s="39">
        <f>J35/(J35+J37)</f>
        <v>0.98404074702886246</v>
      </c>
    </row>
    <row r="37" spans="1:10" s="30" customFormat="1" ht="32.25" x14ac:dyDescent="0.25">
      <c r="A37" s="168"/>
      <c r="B37" s="171" t="s">
        <v>37</v>
      </c>
      <c r="C37" s="33" t="s">
        <v>34</v>
      </c>
      <c r="D37" s="24">
        <v>0</v>
      </c>
      <c r="E37" s="20">
        <v>8</v>
      </c>
      <c r="F37" s="20">
        <v>17</v>
      </c>
      <c r="G37" s="20">
        <v>20</v>
      </c>
      <c r="H37" s="20">
        <v>2</v>
      </c>
      <c r="I37" s="25">
        <v>0</v>
      </c>
      <c r="J37" s="45">
        <f>SUM(D37:I37)</f>
        <v>47</v>
      </c>
    </row>
    <row r="38" spans="1:10" s="30" customFormat="1" ht="33" thickBot="1" x14ac:dyDescent="0.3">
      <c r="A38" s="169"/>
      <c r="B38" s="172"/>
      <c r="C38" s="34" t="s">
        <v>36</v>
      </c>
      <c r="D38" s="47">
        <f>D37/J37</f>
        <v>0</v>
      </c>
      <c r="E38" s="41">
        <f>E37/J37</f>
        <v>0.1702127659574468</v>
      </c>
      <c r="F38" s="41">
        <f>F37/J37</f>
        <v>0.36170212765957449</v>
      </c>
      <c r="G38" s="41">
        <f>G37/J37</f>
        <v>0.42553191489361702</v>
      </c>
      <c r="H38" s="41">
        <f>H37/J37</f>
        <v>4.2553191489361701E-2</v>
      </c>
      <c r="I38" s="42">
        <f>I37/J37</f>
        <v>0</v>
      </c>
      <c r="J38" s="43">
        <f>J37/(J35+J37)</f>
        <v>1.5959252971137521E-2</v>
      </c>
    </row>
    <row r="39" spans="1:10" s="30" customFormat="1" ht="32.25" x14ac:dyDescent="0.25">
      <c r="A39" s="167" t="s">
        <v>24</v>
      </c>
      <c r="B39" s="170" t="s">
        <v>35</v>
      </c>
      <c r="C39" s="32" t="s">
        <v>34</v>
      </c>
      <c r="D39" s="136">
        <v>6</v>
      </c>
      <c r="E39" s="137">
        <v>88</v>
      </c>
      <c r="F39" s="137">
        <v>291</v>
      </c>
      <c r="G39" s="137">
        <v>412</v>
      </c>
      <c r="H39" s="137">
        <v>390</v>
      </c>
      <c r="I39" s="138">
        <v>160</v>
      </c>
      <c r="J39" s="135">
        <f>SUM(D39:I39)</f>
        <v>1347</v>
      </c>
    </row>
    <row r="40" spans="1:10" s="30" customFormat="1" ht="32.25" x14ac:dyDescent="0.25">
      <c r="A40" s="168"/>
      <c r="B40" s="171"/>
      <c r="C40" s="33" t="s">
        <v>36</v>
      </c>
      <c r="D40" s="46">
        <f>D39/J39</f>
        <v>4.4543429844097994E-3</v>
      </c>
      <c r="E40" s="37">
        <f>E39/J39</f>
        <v>6.5330363771343727E-2</v>
      </c>
      <c r="F40" s="37">
        <f>F39/J39</f>
        <v>0.21603563474387527</v>
      </c>
      <c r="G40" s="37">
        <f>G39/J39</f>
        <v>0.30586488492947289</v>
      </c>
      <c r="H40" s="37">
        <f>H39/J39</f>
        <v>0.28953229398663699</v>
      </c>
      <c r="I40" s="38">
        <f>I39/J39</f>
        <v>0.11878247958426132</v>
      </c>
      <c r="J40" s="39">
        <f>J39/(J39+J41)</f>
        <v>0.98753665689149561</v>
      </c>
    </row>
    <row r="41" spans="1:10" s="30" customFormat="1" ht="32.25" x14ac:dyDescent="0.25">
      <c r="A41" s="168"/>
      <c r="B41" s="171" t="s">
        <v>37</v>
      </c>
      <c r="C41" s="33" t="s">
        <v>34</v>
      </c>
      <c r="D41" s="24">
        <v>0</v>
      </c>
      <c r="E41" s="20">
        <v>1</v>
      </c>
      <c r="F41" s="20">
        <v>4</v>
      </c>
      <c r="G41" s="20">
        <v>11</v>
      </c>
      <c r="H41" s="20">
        <v>1</v>
      </c>
      <c r="I41" s="25">
        <v>0</v>
      </c>
      <c r="J41" s="45">
        <f>SUM(D41:I41)</f>
        <v>17</v>
      </c>
    </row>
    <row r="42" spans="1:10" s="30" customFormat="1" ht="33" thickBot="1" x14ac:dyDescent="0.3">
      <c r="A42" s="169"/>
      <c r="B42" s="172"/>
      <c r="C42" s="34" t="s">
        <v>36</v>
      </c>
      <c r="D42" s="47">
        <f>D41/J41</f>
        <v>0</v>
      </c>
      <c r="E42" s="41">
        <f>E41/J41</f>
        <v>5.8823529411764705E-2</v>
      </c>
      <c r="F42" s="41">
        <f>F41/J41</f>
        <v>0.23529411764705882</v>
      </c>
      <c r="G42" s="41">
        <f>G41/J41</f>
        <v>0.6470588235294118</v>
      </c>
      <c r="H42" s="41">
        <f>H41/J41</f>
        <v>5.8823529411764705E-2</v>
      </c>
      <c r="I42" s="42">
        <f>I41/J41</f>
        <v>0</v>
      </c>
      <c r="J42" s="43">
        <f>J41/(J39+J41)</f>
        <v>1.2463343108504398E-2</v>
      </c>
    </row>
    <row r="43" spans="1:10" ht="32.25" x14ac:dyDescent="0.25">
      <c r="A43" s="167" t="s">
        <v>25</v>
      </c>
      <c r="B43" s="170" t="s">
        <v>35</v>
      </c>
      <c r="C43" s="32" t="s">
        <v>34</v>
      </c>
      <c r="D43" s="113">
        <v>0</v>
      </c>
      <c r="E43" s="137">
        <v>96</v>
      </c>
      <c r="F43" s="137">
        <v>272</v>
      </c>
      <c r="G43" s="137">
        <v>396</v>
      </c>
      <c r="H43" s="137">
        <v>615</v>
      </c>
      <c r="I43" s="138">
        <v>192</v>
      </c>
      <c r="J43" s="135">
        <f>SUM(D43:I43)</f>
        <v>1571</v>
      </c>
    </row>
    <row r="44" spans="1:10" ht="32.25" x14ac:dyDescent="0.25">
      <c r="A44" s="168"/>
      <c r="B44" s="171"/>
      <c r="C44" s="33" t="s">
        <v>36</v>
      </c>
      <c r="D44" s="46">
        <f>D43/J43</f>
        <v>0</v>
      </c>
      <c r="E44" s="37">
        <f>E43/J43</f>
        <v>6.1107574793125397E-2</v>
      </c>
      <c r="F44" s="37">
        <f>F43/J43</f>
        <v>0.17313812858052197</v>
      </c>
      <c r="G44" s="37">
        <f>G43/J43</f>
        <v>0.25206874602164225</v>
      </c>
      <c r="H44" s="37">
        <f>H43/J43</f>
        <v>0.39147040101845959</v>
      </c>
      <c r="I44" s="38">
        <f>I43/J43</f>
        <v>0.12221514958625079</v>
      </c>
      <c r="J44" s="39">
        <f>J43/(J43+J45)</f>
        <v>0.97215346534653468</v>
      </c>
    </row>
    <row r="45" spans="1:10" ht="32.25" x14ac:dyDescent="0.25">
      <c r="A45" s="168"/>
      <c r="B45" s="171" t="s">
        <v>37</v>
      </c>
      <c r="C45" s="33" t="s">
        <v>34</v>
      </c>
      <c r="D45" s="5">
        <v>0</v>
      </c>
      <c r="E45" s="20">
        <v>0</v>
      </c>
      <c r="F45" s="20">
        <v>6</v>
      </c>
      <c r="G45" s="20">
        <v>31</v>
      </c>
      <c r="H45" s="20">
        <v>8</v>
      </c>
      <c r="I45" s="25">
        <v>0</v>
      </c>
      <c r="J45" s="45">
        <f>SUM(D45:I45)</f>
        <v>45</v>
      </c>
    </row>
    <row r="46" spans="1:10" ht="33" thickBot="1" x14ac:dyDescent="0.3">
      <c r="A46" s="169"/>
      <c r="B46" s="172"/>
      <c r="C46" s="34" t="s">
        <v>36</v>
      </c>
      <c r="D46" s="47">
        <f>D45/J45</f>
        <v>0</v>
      </c>
      <c r="E46" s="41">
        <f>E45/J45</f>
        <v>0</v>
      </c>
      <c r="F46" s="41">
        <f>F45/J45</f>
        <v>0.13333333333333333</v>
      </c>
      <c r="G46" s="41">
        <f>G45/J45</f>
        <v>0.68888888888888888</v>
      </c>
      <c r="H46" s="41">
        <f>H45/J45</f>
        <v>0.17777777777777778</v>
      </c>
      <c r="I46" s="42">
        <f>I45/J45</f>
        <v>0</v>
      </c>
      <c r="J46" s="43">
        <f>J45/(J43+J45)</f>
        <v>2.7846534653465347E-2</v>
      </c>
    </row>
  </sheetData>
  <mergeCells count="35">
    <mergeCell ref="A3:A6"/>
    <mergeCell ref="B3:B4"/>
    <mergeCell ref="B5:B6"/>
    <mergeCell ref="A1:J1"/>
    <mergeCell ref="A19:A22"/>
    <mergeCell ref="B19:B20"/>
    <mergeCell ref="B21:B22"/>
    <mergeCell ref="A11:A14"/>
    <mergeCell ref="B11:B12"/>
    <mergeCell ref="B13:B14"/>
    <mergeCell ref="A7:A10"/>
    <mergeCell ref="B7:B8"/>
    <mergeCell ref="B9:B10"/>
    <mergeCell ref="A23:A26"/>
    <mergeCell ref="B23:B24"/>
    <mergeCell ref="B25:B26"/>
    <mergeCell ref="A15:A18"/>
    <mergeCell ref="B15:B16"/>
    <mergeCell ref="B17:B18"/>
    <mergeCell ref="A43:A46"/>
    <mergeCell ref="B43:B44"/>
    <mergeCell ref="B45:B46"/>
    <mergeCell ref="A2:C2"/>
    <mergeCell ref="A35:A38"/>
    <mergeCell ref="B35:B36"/>
    <mergeCell ref="B37:B38"/>
    <mergeCell ref="A39:A42"/>
    <mergeCell ref="B39:B40"/>
    <mergeCell ref="B41:B42"/>
    <mergeCell ref="A27:A30"/>
    <mergeCell ref="B27:B28"/>
    <mergeCell ref="B29:B30"/>
    <mergeCell ref="A31:A34"/>
    <mergeCell ref="B31:B32"/>
    <mergeCell ref="B33:B34"/>
  </mergeCells>
  <phoneticPr fontId="3" type="noConversion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1.電器承裝業從業人員性別統計表</vt:lpstr>
      <vt:lpstr>2.用電設備檢驗維護業從業人員性別統計表</vt:lpstr>
      <vt:lpstr>3.用電場所專任電氣技術人員(委託個人)性別統計表</vt:lpstr>
      <vt:lpstr>4.業管各項技術人員登記資料性別統計表</vt:lpstr>
      <vt:lpstr>5.登記僱用技術人員訓練課程性別統計表</vt:lpstr>
      <vt:lpstr>'2.用電設備檢驗維護業從業人員性別統計表'!Print_Area</vt:lpstr>
      <vt:lpstr>'3.用電場所專任電氣技術人員(委託個人)性別統計表'!Print_Area</vt:lpstr>
      <vt:lpstr>'4.業管各項技術人員登記資料性別統計表'!Print_Area</vt:lpstr>
      <vt:lpstr>'5.登記僱用技術人員訓練課程性別統計表'!Print_Area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蔡宜龍</dc:creator>
  <cp:lastModifiedBy>蔡宜龍</cp:lastModifiedBy>
  <cp:lastPrinted>2021-05-26T01:57:05Z</cp:lastPrinted>
  <dcterms:created xsi:type="dcterms:W3CDTF">2015-06-05T18:19:34Z</dcterms:created>
  <dcterms:modified xsi:type="dcterms:W3CDTF">2023-06-08T06:57:33Z</dcterms:modified>
</cp:coreProperties>
</file>