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各年度-依時間序列" sheetId="1" r:id="rId1"/>
    <sheet name="111女性創業飛雁計畫輔導人次" sheetId="2" r:id="rId2"/>
    <sheet name="110女性創業飛雁計畫輔導人次" sheetId="3" r:id="rId3"/>
    <sheet name="109女性創業飛雁計畫輔導人次" sheetId="4" r:id="rId4"/>
    <sheet name="108女性創業飛雁計畫輔導人次" sheetId="5" r:id="rId5"/>
    <sheet name="107女性創業飛雁計畫輔導人次" sheetId="6" r:id="rId6"/>
    <sheet name="106女性創業飛雁計畫輔導人次_" sheetId="7" r:id="rId7"/>
    <sheet name="105女性創業飛雁計畫輔導人次_" sheetId="8" r:id="rId8"/>
    <sheet name="104婦女創業飛雁計畫輔導人次" sheetId="9" r:id="rId9"/>
    <sheet name="103婦女創業飛雁計畫輔導人次" sheetId="10" r:id="rId10"/>
  </sheets>
  <definedNames>
    <definedName name="_xlnm.Print_Area" localSheetId="9">'103婦女創業飛雁計畫輔導人次'!$A$1:$G$19</definedName>
    <definedName name="_xlnm.Print_Area" localSheetId="8">'104婦女創業飛雁計畫輔導人次'!$A$1:$G$19</definedName>
    <definedName name="_xlnm.Print_Area" localSheetId="7">'105女性創業飛雁計畫輔導人次_'!$A$1:$G$19</definedName>
  </definedNames>
  <calcPr fullCalcOnLoad="1"/>
</workbook>
</file>

<file path=xl/sharedStrings.xml><?xml version="1.0" encoding="utf-8"?>
<sst xmlns="http://schemas.openxmlformats.org/spreadsheetml/2006/main" count="268" uniqueCount="56">
  <si>
    <r>
      <rPr>
        <sz val="12"/>
        <color indexed="8"/>
        <rFont val="標楷體"/>
        <family val="4"/>
      </rPr>
      <t xml:space="preserve">　男性 </t>
    </r>
    <r>
      <rPr>
        <sz val="12"/>
        <color indexed="8"/>
        <rFont val="標楷體"/>
        <family val="4"/>
      </rPr>
      <t>Male</t>
    </r>
  </si>
  <si>
    <r>
      <rPr>
        <sz val="12"/>
        <color indexed="8"/>
        <rFont val="標楷體"/>
        <family val="4"/>
      </rPr>
      <t xml:space="preserve">人數
</t>
    </r>
    <r>
      <rPr>
        <sz val="12"/>
        <color indexed="8"/>
        <rFont val="標楷體"/>
        <family val="4"/>
      </rPr>
      <t>Number of People</t>
    </r>
  </si>
  <si>
    <r>
      <rPr>
        <sz val="12"/>
        <color indexed="8"/>
        <rFont val="標楷體"/>
        <family val="4"/>
      </rPr>
      <t xml:space="preserve">總計 </t>
    </r>
    <r>
      <rPr>
        <sz val="12"/>
        <color indexed="8"/>
        <rFont val="標楷體"/>
        <family val="4"/>
      </rPr>
      <t>Totals</t>
    </r>
  </si>
  <si>
    <r>
      <rPr>
        <sz val="12"/>
        <color indexed="8"/>
        <rFont val="標楷體"/>
        <family val="4"/>
      </rPr>
      <t xml:space="preserve">輔導類別 
</t>
    </r>
    <r>
      <rPr>
        <sz val="12"/>
        <color indexed="8"/>
        <rFont val="標楷體"/>
        <family val="4"/>
      </rPr>
      <t>Counsel items</t>
    </r>
  </si>
  <si>
    <r>
      <rPr>
        <sz val="12"/>
        <color indexed="8"/>
        <rFont val="標楷體"/>
        <family val="4"/>
      </rPr>
      <t xml:space="preserve">貸款、補助
</t>
    </r>
    <r>
      <rPr>
        <sz val="12"/>
        <color indexed="8"/>
        <rFont val="標楷體"/>
        <family val="4"/>
      </rPr>
      <t>Loan, subsidies</t>
    </r>
  </si>
  <si>
    <r>
      <rPr>
        <sz val="12"/>
        <color indexed="8"/>
        <rFont val="標楷體"/>
        <family val="4"/>
      </rPr>
      <t xml:space="preserve">財務、稅務
</t>
    </r>
    <r>
      <rPr>
        <sz val="12"/>
        <color indexed="8"/>
        <rFont val="標楷體"/>
        <family val="4"/>
      </rPr>
      <t>Finance,tax affairs</t>
    </r>
  </si>
  <si>
    <r>
      <rPr>
        <sz val="12"/>
        <color indexed="8"/>
        <rFont val="標楷體"/>
        <family val="4"/>
      </rPr>
      <t xml:space="preserve">人力資源
</t>
    </r>
    <r>
      <rPr>
        <sz val="12"/>
        <color indexed="8"/>
        <rFont val="標楷體"/>
        <family val="4"/>
      </rPr>
      <t>Human resource</t>
    </r>
  </si>
  <si>
    <r>
      <rPr>
        <sz val="12"/>
        <color indexed="8"/>
        <rFont val="標楷體"/>
        <family val="4"/>
      </rPr>
      <t xml:space="preserve">通路行銷
</t>
    </r>
    <r>
      <rPr>
        <sz val="12"/>
        <color indexed="8"/>
        <rFont val="標楷體"/>
        <family val="4"/>
      </rPr>
      <t>Trade marketing</t>
    </r>
  </si>
  <si>
    <r>
      <rPr>
        <sz val="12"/>
        <color indexed="8"/>
        <rFont val="標楷體"/>
        <family val="4"/>
      </rPr>
      <t xml:space="preserve">募、增資
</t>
    </r>
    <r>
      <rPr>
        <sz val="12"/>
        <color indexed="8"/>
        <rFont val="標楷體"/>
        <family val="4"/>
      </rPr>
      <t>Capital funding</t>
    </r>
  </si>
  <si>
    <r>
      <rPr>
        <sz val="12"/>
        <color indexed="8"/>
        <rFont val="標楷體"/>
        <family val="4"/>
      </rPr>
      <t xml:space="preserve">法律事務協助
</t>
    </r>
    <r>
      <rPr>
        <sz val="12"/>
        <color indexed="8"/>
        <rFont val="標楷體"/>
        <family val="4"/>
      </rPr>
      <t>Legal assistance</t>
    </r>
  </si>
  <si>
    <r>
      <rPr>
        <sz val="12"/>
        <color indexed="8"/>
        <rFont val="標楷體"/>
        <family val="4"/>
      </rPr>
      <t xml:space="preserve">產品、研發
</t>
    </r>
    <r>
      <rPr>
        <sz val="12"/>
        <color indexed="8"/>
        <rFont val="標楷體"/>
        <family val="4"/>
      </rPr>
      <t>Product, research and development</t>
    </r>
  </si>
  <si>
    <r>
      <rPr>
        <sz val="12"/>
        <color indexed="8"/>
        <rFont val="標楷體"/>
        <family val="4"/>
      </rPr>
      <t xml:space="preserve">其他
</t>
    </r>
    <r>
      <rPr>
        <sz val="12"/>
        <color indexed="8"/>
        <rFont val="標楷體"/>
        <family val="4"/>
      </rPr>
      <t>Rest</t>
    </r>
  </si>
  <si>
    <r>
      <rPr>
        <sz val="11"/>
        <color indexed="8"/>
        <rFont val="標楷體"/>
        <family val="4"/>
      </rPr>
      <t xml:space="preserve">資料來源：經濟部中小企業處
</t>
    </r>
    <r>
      <rPr>
        <sz val="11"/>
        <color indexed="8"/>
        <rFont val="標楷體"/>
        <family val="4"/>
      </rPr>
      <t>Resource: Small and Medium Enterprise Administration, Ministry of Economic Affairs</t>
    </r>
  </si>
  <si>
    <r>
      <rPr>
        <sz val="18"/>
        <color indexed="8"/>
        <rFont val="標楷體"/>
        <family val="4"/>
      </rPr>
      <t xml:space="preserve">女性創業飛雁計畫輔導人次
</t>
    </r>
    <r>
      <rPr>
        <sz val="18"/>
        <color indexed="8"/>
        <rFont val="標楷體"/>
        <family val="4"/>
      </rPr>
      <t xml:space="preserve">Number of People of 
Women Entrepreneurship Program </t>
    </r>
  </si>
  <si>
    <r>
      <rPr>
        <sz val="11"/>
        <color indexed="8"/>
        <rFont val="標楷體"/>
        <family val="4"/>
      </rPr>
      <t>中華民國</t>
    </r>
    <r>
      <rPr>
        <sz val="11"/>
        <color indexed="8"/>
        <rFont val="標楷體"/>
        <family val="4"/>
      </rPr>
      <t>111</t>
    </r>
    <r>
      <rPr>
        <sz val="11"/>
        <color indexed="8"/>
        <rFont val="標楷體"/>
        <family val="4"/>
      </rPr>
      <t>年</t>
    </r>
    <r>
      <rPr>
        <sz val="11"/>
        <color indexed="8"/>
        <rFont val="標楷體"/>
        <family val="4"/>
      </rPr>
      <t>(2022)</t>
    </r>
  </si>
  <si>
    <r>
      <rPr>
        <sz val="11"/>
        <color indexed="8"/>
        <rFont val="標楷體"/>
        <family val="4"/>
      </rPr>
      <t xml:space="preserve">單位：人
</t>
    </r>
    <r>
      <rPr>
        <sz val="11"/>
        <color indexed="8"/>
        <rFont val="標楷體"/>
        <family val="4"/>
      </rPr>
      <t>Unit: person</t>
    </r>
  </si>
  <si>
    <r>
      <rPr>
        <sz val="12"/>
        <color indexed="8"/>
        <rFont val="標楷體"/>
        <family val="4"/>
      </rPr>
      <t xml:space="preserve">　總計 </t>
    </r>
    <r>
      <rPr>
        <sz val="12"/>
        <color indexed="8"/>
        <rFont val="標楷體"/>
        <family val="4"/>
      </rPr>
      <t>Totals</t>
    </r>
  </si>
  <si>
    <r>
      <rPr>
        <sz val="12"/>
        <color indexed="8"/>
        <rFont val="標楷體"/>
        <family val="4"/>
      </rPr>
      <t xml:space="preserve">女性 </t>
    </r>
    <r>
      <rPr>
        <sz val="12"/>
        <color indexed="8"/>
        <rFont val="標楷體"/>
        <family val="4"/>
      </rPr>
      <t>Female</t>
    </r>
  </si>
  <si>
    <r>
      <rPr>
        <sz val="11"/>
        <color indexed="8"/>
        <rFont val="標楷體"/>
        <family val="4"/>
      </rPr>
      <t xml:space="preserve">人數
</t>
    </r>
    <r>
      <rPr>
        <sz val="11"/>
        <color indexed="8"/>
        <rFont val="標楷體"/>
        <family val="4"/>
      </rPr>
      <t>Number of People</t>
    </r>
  </si>
  <si>
    <r>
      <rPr>
        <sz val="11"/>
        <color indexed="8"/>
        <rFont val="標楷體"/>
        <family val="4"/>
      </rPr>
      <t xml:space="preserve">百分比
</t>
    </r>
    <r>
      <rPr>
        <sz val="11"/>
        <color indexed="8"/>
        <rFont val="標楷體"/>
        <family val="4"/>
      </rPr>
      <t>Percentage
(%)</t>
    </r>
  </si>
  <si>
    <r>
      <rPr>
        <sz val="12"/>
        <color indexed="8"/>
        <rFont val="標楷體"/>
        <family val="4"/>
      </rPr>
      <t xml:space="preserve">營運、經管
</t>
    </r>
    <r>
      <rPr>
        <sz val="12"/>
        <color indexed="8"/>
        <rFont val="標楷體"/>
        <family val="4"/>
      </rPr>
      <t>Operation, management</t>
    </r>
  </si>
  <si>
    <r>
      <rPr>
        <sz val="11"/>
        <color indexed="8"/>
        <rFont val="標楷體"/>
        <family val="4"/>
      </rPr>
      <t>中華民國</t>
    </r>
    <r>
      <rPr>
        <sz val="11"/>
        <color indexed="8"/>
        <rFont val="標楷體"/>
        <family val="4"/>
      </rPr>
      <t>110</t>
    </r>
    <r>
      <rPr>
        <sz val="11"/>
        <color indexed="8"/>
        <rFont val="標楷體"/>
        <family val="4"/>
      </rPr>
      <t>年</t>
    </r>
    <r>
      <rPr>
        <sz val="11"/>
        <color indexed="8"/>
        <rFont val="標楷體"/>
        <family val="4"/>
      </rPr>
      <t>(2021)</t>
    </r>
  </si>
  <si>
    <r>
      <rPr>
        <sz val="11"/>
        <color indexed="8"/>
        <rFont val="標楷體"/>
        <family val="4"/>
      </rPr>
      <t>中華民國</t>
    </r>
    <r>
      <rPr>
        <sz val="11"/>
        <color indexed="8"/>
        <rFont val="標楷體"/>
        <family val="4"/>
      </rPr>
      <t>109</t>
    </r>
    <r>
      <rPr>
        <sz val="11"/>
        <color indexed="8"/>
        <rFont val="標楷體"/>
        <family val="4"/>
      </rPr>
      <t>年</t>
    </r>
    <r>
      <rPr>
        <sz val="11"/>
        <color indexed="8"/>
        <rFont val="標楷體"/>
        <family val="4"/>
      </rPr>
      <t>(2020)</t>
    </r>
  </si>
  <si>
    <r>
      <rPr>
        <sz val="18"/>
        <color indexed="8"/>
        <rFont val="標楷體"/>
        <family val="4"/>
      </rPr>
      <t xml:space="preserve">女性創業飛雁計畫輔導人次
</t>
    </r>
    <r>
      <rPr>
        <sz val="18"/>
        <color indexed="8"/>
        <rFont val="標楷體"/>
        <family val="4"/>
      </rPr>
      <t xml:space="preserve">Number of People of 
Women Entrepreneurship Flying-geese Program </t>
    </r>
  </si>
  <si>
    <r>
      <rPr>
        <sz val="11"/>
        <color indexed="8"/>
        <rFont val="標楷體"/>
        <family val="4"/>
      </rPr>
      <t>中華民國</t>
    </r>
    <r>
      <rPr>
        <sz val="11"/>
        <color indexed="8"/>
        <rFont val="標楷體"/>
        <family val="4"/>
      </rPr>
      <t>108</t>
    </r>
    <r>
      <rPr>
        <sz val="11"/>
        <color indexed="8"/>
        <rFont val="標楷體"/>
        <family val="4"/>
      </rPr>
      <t>年</t>
    </r>
    <r>
      <rPr>
        <sz val="11"/>
        <color indexed="8"/>
        <rFont val="標楷體"/>
        <family val="4"/>
      </rPr>
      <t>(2019)</t>
    </r>
  </si>
  <si>
    <r>
      <rPr>
        <sz val="11"/>
        <color indexed="8"/>
        <rFont val="標楷體"/>
        <family val="4"/>
      </rPr>
      <t>中華民國</t>
    </r>
    <r>
      <rPr>
        <sz val="11"/>
        <color indexed="8"/>
        <rFont val="標楷體"/>
        <family val="4"/>
      </rPr>
      <t>107</t>
    </r>
    <r>
      <rPr>
        <sz val="11"/>
        <color indexed="8"/>
        <rFont val="標楷體"/>
        <family val="4"/>
      </rPr>
      <t>年</t>
    </r>
    <r>
      <rPr>
        <sz val="11"/>
        <color indexed="8"/>
        <rFont val="標楷體"/>
        <family val="4"/>
      </rPr>
      <t>(2018)</t>
    </r>
  </si>
  <si>
    <r>
      <rPr>
        <sz val="11"/>
        <color indexed="8"/>
        <rFont val="標楷體"/>
        <family val="4"/>
      </rPr>
      <t>中華民國</t>
    </r>
    <r>
      <rPr>
        <sz val="11"/>
        <color indexed="8"/>
        <rFont val="Times New Roman"/>
        <family val="1"/>
      </rPr>
      <t>106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(2017)</t>
    </r>
  </si>
  <si>
    <r>
      <rPr>
        <sz val="12"/>
        <color indexed="8"/>
        <rFont val="標楷體"/>
        <family val="4"/>
      </rPr>
      <t xml:space="preserve">　總計 </t>
    </r>
    <r>
      <rPr>
        <sz val="12"/>
        <color indexed="8"/>
        <rFont val="細明體"/>
        <family val="3"/>
      </rPr>
      <t>Totals</t>
    </r>
  </si>
  <si>
    <r>
      <rPr>
        <sz val="12"/>
        <color indexed="8"/>
        <rFont val="標楷體"/>
        <family val="4"/>
      </rPr>
      <t xml:space="preserve">　男性 </t>
    </r>
    <r>
      <rPr>
        <sz val="12"/>
        <color indexed="8"/>
        <rFont val="細明體"/>
        <family val="3"/>
      </rPr>
      <t>Male</t>
    </r>
  </si>
  <si>
    <r>
      <rPr>
        <sz val="12"/>
        <color indexed="8"/>
        <rFont val="標楷體"/>
        <family val="4"/>
      </rPr>
      <t xml:space="preserve">女性 </t>
    </r>
    <r>
      <rPr>
        <sz val="12"/>
        <color indexed="8"/>
        <rFont val="細明體"/>
        <family val="3"/>
      </rPr>
      <t>Female</t>
    </r>
  </si>
  <si>
    <r>
      <rPr>
        <sz val="11"/>
        <color indexed="8"/>
        <rFont val="標楷體"/>
        <family val="4"/>
      </rPr>
      <t xml:space="preserve">人數
</t>
    </r>
    <r>
      <rPr>
        <sz val="11"/>
        <color indexed="8"/>
        <rFont val="Arial"/>
        <family val="2"/>
      </rPr>
      <t>Number of People</t>
    </r>
  </si>
  <si>
    <r>
      <rPr>
        <sz val="11"/>
        <color indexed="8"/>
        <rFont val="標楷體"/>
        <family val="4"/>
      </rPr>
      <t xml:space="preserve">百分比
</t>
    </r>
    <r>
      <rPr>
        <sz val="11"/>
        <color indexed="8"/>
        <rFont val="Arial"/>
        <family val="2"/>
      </rPr>
      <t>Percentage
(%)</t>
    </r>
  </si>
  <si>
    <r>
      <rPr>
        <sz val="12"/>
        <color indexed="8"/>
        <rFont val="標楷體"/>
        <family val="4"/>
      </rPr>
      <t xml:space="preserve">總計 </t>
    </r>
    <r>
      <rPr>
        <sz val="12"/>
        <color indexed="8"/>
        <rFont val="細明體"/>
        <family val="3"/>
      </rPr>
      <t>Totals</t>
    </r>
  </si>
  <si>
    <r>
      <rPr>
        <sz val="11"/>
        <color indexed="8"/>
        <rFont val="標楷體"/>
        <family val="4"/>
      </rPr>
      <t>中華民國</t>
    </r>
    <r>
      <rPr>
        <sz val="11"/>
        <color indexed="8"/>
        <rFont val="Times New Roman"/>
        <family val="1"/>
      </rPr>
      <t>105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(2016)</t>
    </r>
  </si>
  <si>
    <r>
      <rPr>
        <sz val="12"/>
        <color indexed="8"/>
        <rFont val="標楷體"/>
        <family val="4"/>
      </rPr>
      <t xml:space="preserve">百分比
</t>
    </r>
    <r>
      <rPr>
        <sz val="12"/>
        <color indexed="8"/>
        <rFont val="Times New Roman"/>
        <family val="1"/>
      </rPr>
      <t>Percentage
(%)</t>
    </r>
  </si>
  <si>
    <r>
      <rPr>
        <sz val="18"/>
        <color indexed="8"/>
        <rFont val="標楷體"/>
        <family val="4"/>
      </rPr>
      <t xml:space="preserve">婦女創業飛雁計畫輔導人次
</t>
    </r>
    <r>
      <rPr>
        <sz val="18"/>
        <color indexed="8"/>
        <rFont val="標楷體"/>
        <family val="4"/>
      </rPr>
      <t xml:space="preserve">Number of People of 
Women Entrepreneurship Flying-geese Program </t>
    </r>
  </si>
  <si>
    <r>
      <rPr>
        <sz val="11"/>
        <color indexed="8"/>
        <rFont val="標楷體"/>
        <family val="4"/>
      </rPr>
      <t>中華民國</t>
    </r>
    <r>
      <rPr>
        <sz val="11"/>
        <color indexed="8"/>
        <rFont val="Times New Roman"/>
        <family val="1"/>
      </rPr>
      <t>104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(2015)</t>
    </r>
  </si>
  <si>
    <r>
      <rPr>
        <sz val="11"/>
        <color indexed="8"/>
        <rFont val="標楷體"/>
        <family val="4"/>
      </rPr>
      <t>中華民國</t>
    </r>
    <r>
      <rPr>
        <sz val="11"/>
        <color indexed="8"/>
        <rFont val="Times New Roman"/>
        <family val="1"/>
      </rPr>
      <t>103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(2014)</t>
    </r>
  </si>
  <si>
    <r>
      <t>女性</t>
    </r>
    <r>
      <rPr>
        <sz val="18"/>
        <rFont val="標楷體"/>
        <family val="4"/>
      </rPr>
      <t>創業飛雁計畫輔導人次
Number of People of 
Women Entrepreneurship Flying-geese Program</t>
    </r>
  </si>
  <si>
    <t>單位：人；%
Unit: person; percentage</t>
  </si>
  <si>
    <t xml:space="preserve">             年度year
                              項目Items</t>
  </si>
  <si>
    <t>　男性 Male</t>
  </si>
  <si>
    <t>女性　Female</t>
  </si>
  <si>
    <t>人數
Number of People</t>
  </si>
  <si>
    <t>總計 Totals</t>
  </si>
  <si>
    <t>輔導類別 
Counsel items</t>
  </si>
  <si>
    <t>貸款、補助
Loan, subsidies</t>
  </si>
  <si>
    <t>財務、稅務
Finance,tax affairs</t>
  </si>
  <si>
    <t>營運、經管
Operaetion, management</t>
  </si>
  <si>
    <t>人力資源
Human resource</t>
  </si>
  <si>
    <t>通路行銷
Trade marketing</t>
  </si>
  <si>
    <t>募、增資
Capital funding</t>
  </si>
  <si>
    <t>法律事務協助
Legal assistance</t>
  </si>
  <si>
    <t>產品、研發
Product, research and development</t>
  </si>
  <si>
    <t>其他
Rest</t>
  </si>
  <si>
    <t>資料來源：經濟部中小企業處
Resource: Small and Medium Enterprise Administration, Ministry of Economic Affairs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</si>
</sst>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</numFmts>
  <fonts count="55">
    <font>
      <sz val="12"/>
      <color indexed="8"/>
      <name val="新細明體"/>
      <family val="1"/>
    </font>
    <font>
      <sz val="10"/>
      <name val="Arial"/>
      <family val="2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sz val="18"/>
      <color indexed="8"/>
      <name val="標楷體"/>
      <family val="4"/>
    </font>
    <font>
      <sz val="11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color indexed="10"/>
      <name val="標楷體"/>
      <family val="4"/>
    </font>
    <font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標楷體"/>
      <family val="4"/>
    </font>
    <font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b/>
      <sz val="13"/>
      <name val="標楷體"/>
      <family val="4"/>
    </font>
    <font>
      <sz val="13"/>
      <name val="標楷體"/>
      <family val="4"/>
    </font>
    <font>
      <sz val="11"/>
      <name val="標楷體"/>
      <family val="4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 diagonalDown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 applyBorder="0" applyProtection="0">
      <alignment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1" fillId="0" borderId="0" applyFill="0" applyBorder="0" applyAlignment="0" applyProtection="0"/>
    <xf numFmtId="0" fontId="43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0" fontId="4" fillId="0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33" applyNumberFormat="1" applyFont="1" applyFill="1" applyBorder="1" applyAlignment="1">
      <alignment horizontal="right"/>
    </xf>
    <xf numFmtId="176" fontId="2" fillId="0" borderId="14" xfId="0" applyNumberFormat="1" applyFont="1" applyFill="1" applyBorder="1" applyAlignment="1">
      <alignment horizontal="right"/>
    </xf>
    <xf numFmtId="10" fontId="2" fillId="0" borderId="10" xfId="0" applyNumberFormat="1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 horizontal="right"/>
    </xf>
    <xf numFmtId="0" fontId="2" fillId="0" borderId="10" xfId="33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0" xfId="33" applyNumberFormat="1" applyFont="1" applyFill="1" applyBorder="1" applyAlignment="1">
      <alignment horizontal="right" vertical="center" wrapText="1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right" vertical="center" wrapText="1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right" vertical="center"/>
    </xf>
    <xf numFmtId="0" fontId="2" fillId="0" borderId="12" xfId="33" applyNumberFormat="1" applyFont="1" applyFill="1" applyBorder="1" applyAlignment="1">
      <alignment horizontal="right" vertical="center" wrapText="1"/>
    </xf>
    <xf numFmtId="0" fontId="2" fillId="0" borderId="12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right" vertical="center" wrapText="1"/>
    </xf>
    <xf numFmtId="0" fontId="2" fillId="0" borderId="13" xfId="0" applyNumberFormat="1" applyFont="1" applyFill="1" applyBorder="1" applyAlignment="1">
      <alignment vertical="center" wrapText="1"/>
    </xf>
    <xf numFmtId="0" fontId="2" fillId="0" borderId="13" xfId="33" applyNumberFormat="1" applyFont="1" applyFill="1" applyBorder="1" applyAlignment="1">
      <alignment horizontal="right" vertical="center" wrapText="1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right" vertical="center" wrapText="1"/>
    </xf>
    <xf numFmtId="176" fontId="2" fillId="0" borderId="13" xfId="0" applyNumberFormat="1" applyFont="1" applyFill="1" applyBorder="1" applyAlignment="1">
      <alignment horizontal="right" vertical="center"/>
    </xf>
    <xf numFmtId="0" fontId="6" fillId="0" borderId="10" xfId="33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/>
    </xf>
    <xf numFmtId="0" fontId="2" fillId="0" borderId="18" xfId="0" applyNumberFormat="1" applyFont="1" applyFill="1" applyBorder="1" applyAlignment="1">
      <alignment/>
    </xf>
    <xf numFmtId="0" fontId="5" fillId="0" borderId="2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vertical="center"/>
    </xf>
    <xf numFmtId="0" fontId="7" fillId="0" borderId="10" xfId="33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0" fontId="3" fillId="0" borderId="10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left" vertical="center" wrapText="1"/>
    </xf>
    <xf numFmtId="0" fontId="3" fillId="0" borderId="10" xfId="33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2" fillId="0" borderId="15" xfId="0" applyNumberFormat="1" applyFont="1" applyFill="1" applyBorder="1" applyAlignment="1">
      <alignment vertical="center" wrapText="1"/>
    </xf>
    <xf numFmtId="0" fontId="3" fillId="0" borderId="10" xfId="33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right" vertical="center" wrapText="1"/>
    </xf>
    <xf numFmtId="0" fontId="2" fillId="0" borderId="14" xfId="0" applyNumberFormat="1" applyFont="1" applyFill="1" applyBorder="1" applyAlignment="1">
      <alignment vertical="center" wrapText="1"/>
    </xf>
    <xf numFmtId="9" fontId="2" fillId="0" borderId="12" xfId="0" applyNumberFormat="1" applyFont="1" applyFill="1" applyBorder="1" applyAlignment="1">
      <alignment horizontal="right" vertical="center"/>
    </xf>
    <xf numFmtId="9" fontId="2" fillId="0" borderId="10" xfId="0" applyNumberFormat="1" applyFont="1" applyFill="1" applyBorder="1" applyAlignment="1">
      <alignment horizontal="right" vertical="center"/>
    </xf>
    <xf numFmtId="10" fontId="2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/>
    </xf>
    <xf numFmtId="0" fontId="8" fillId="0" borderId="11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/>
    </xf>
    <xf numFmtId="0" fontId="10" fillId="0" borderId="15" xfId="0" applyNumberFormat="1" applyFont="1" applyFill="1" applyBorder="1" applyAlignment="1">
      <alignment/>
    </xf>
    <xf numFmtId="0" fontId="10" fillId="0" borderId="18" xfId="0" applyNumberFormat="1" applyFont="1" applyFill="1" applyBorder="1" applyAlignment="1">
      <alignment/>
    </xf>
    <xf numFmtId="0" fontId="5" fillId="0" borderId="2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 horizontal="right"/>
    </xf>
    <xf numFmtId="10" fontId="13" fillId="0" borderId="10" xfId="0" applyNumberFormat="1" applyFont="1" applyFill="1" applyBorder="1" applyAlignment="1">
      <alignment horizontal="right"/>
    </xf>
    <xf numFmtId="0" fontId="13" fillId="0" borderId="10" xfId="0" applyNumberFormat="1" applyFont="1" applyFill="1" applyBorder="1" applyAlignment="1">
      <alignment horizontal="right" vertical="center"/>
    </xf>
    <xf numFmtId="176" fontId="13" fillId="0" borderId="10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>
      <alignment horizontal="right" vertical="center" wrapText="1"/>
    </xf>
    <xf numFmtId="9" fontId="13" fillId="0" borderId="12" xfId="0" applyNumberFormat="1" applyFont="1" applyFill="1" applyBorder="1" applyAlignment="1">
      <alignment horizontal="right" vertical="center"/>
    </xf>
    <xf numFmtId="176" fontId="13" fillId="0" borderId="16" xfId="0" applyNumberFormat="1" applyFont="1" applyFill="1" applyBorder="1" applyAlignment="1">
      <alignment horizontal="right" vertical="center"/>
    </xf>
    <xf numFmtId="10" fontId="13" fillId="0" borderId="10" xfId="0" applyNumberFormat="1" applyFont="1" applyFill="1" applyBorder="1" applyAlignment="1">
      <alignment horizontal="right" vertical="center"/>
    </xf>
    <xf numFmtId="9" fontId="13" fillId="0" borderId="10" xfId="0" applyNumberFormat="1" applyFont="1" applyFill="1" applyBorder="1" applyAlignment="1">
      <alignment horizontal="right" vertical="center"/>
    </xf>
    <xf numFmtId="0" fontId="10" fillId="0" borderId="0" xfId="0" applyNumberFormat="1" applyFont="1" applyAlignment="1">
      <alignment/>
    </xf>
    <xf numFmtId="0" fontId="8" fillId="0" borderId="11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left" vertical="center"/>
    </xf>
    <xf numFmtId="0" fontId="10" fillId="0" borderId="10" xfId="0" applyNumberFormat="1" applyFont="1" applyBorder="1" applyAlignment="1">
      <alignment/>
    </xf>
    <xf numFmtId="176" fontId="10" fillId="0" borderId="10" xfId="0" applyNumberFormat="1" applyFont="1" applyBorder="1" applyAlignment="1">
      <alignment/>
    </xf>
    <xf numFmtId="10" fontId="10" fillId="0" borderId="10" xfId="0" applyNumberFormat="1" applyFont="1" applyBorder="1" applyAlignment="1">
      <alignment/>
    </xf>
    <xf numFmtId="0" fontId="10" fillId="0" borderId="10" xfId="0" applyNumberFormat="1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0" fontId="13" fillId="0" borderId="10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13" fillId="0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/>
    </xf>
    <xf numFmtId="0" fontId="10" fillId="0" borderId="0" xfId="0" applyNumberFormat="1" applyFont="1" applyAlignment="1">
      <alignment/>
    </xf>
    <xf numFmtId="0" fontId="2" fillId="0" borderId="20" xfId="0" applyNumberFormat="1" applyFont="1" applyBorder="1" applyAlignment="1">
      <alignment horizontal="center" vertical="center" wrapText="1"/>
    </xf>
    <xf numFmtId="10" fontId="10" fillId="0" borderId="16" xfId="0" applyNumberFormat="1" applyFont="1" applyBorder="1" applyAlignment="1">
      <alignment/>
    </xf>
    <xf numFmtId="176" fontId="10" fillId="0" borderId="16" xfId="0" applyNumberFormat="1" applyFont="1" applyFill="1" applyBorder="1" applyAlignment="1">
      <alignment/>
    </xf>
    <xf numFmtId="0" fontId="13" fillId="0" borderId="12" xfId="0" applyNumberFormat="1" applyFont="1" applyFill="1" applyBorder="1" applyAlignment="1">
      <alignment/>
    </xf>
    <xf numFmtId="176" fontId="10" fillId="0" borderId="16" xfId="0" applyNumberFormat="1" applyFont="1" applyBorder="1" applyAlignment="1">
      <alignment/>
    </xf>
    <xf numFmtId="176" fontId="10" fillId="0" borderId="10" xfId="0" applyNumberFormat="1" applyFont="1" applyFill="1" applyBorder="1" applyAlignment="1">
      <alignment/>
    </xf>
    <xf numFmtId="0" fontId="15" fillId="0" borderId="0" xfId="0" applyNumberFormat="1" applyFont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left" vertical="center"/>
    </xf>
    <xf numFmtId="0" fontId="16" fillId="0" borderId="10" xfId="0" applyNumberFormat="1" applyFont="1" applyFill="1" applyBorder="1" applyAlignment="1">
      <alignment vertical="center" wrapText="1"/>
    </xf>
    <xf numFmtId="0" fontId="16" fillId="0" borderId="10" xfId="0" applyNumberFormat="1" applyFont="1" applyFill="1" applyBorder="1" applyAlignment="1">
      <alignment horizontal="right" vertical="center"/>
    </xf>
    <xf numFmtId="0" fontId="16" fillId="0" borderId="10" xfId="0" applyNumberFormat="1" applyFont="1" applyFill="1" applyBorder="1" applyAlignment="1">
      <alignment horizontal="right"/>
    </xf>
    <xf numFmtId="0" fontId="16" fillId="0" borderId="10" xfId="0" applyNumberFormat="1" applyFont="1" applyBorder="1" applyAlignment="1">
      <alignment horizontal="right" vertical="center"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right" vertical="center" wrapText="1"/>
    </xf>
    <xf numFmtId="0" fontId="20" fillId="0" borderId="0" xfId="0" applyNumberFormat="1" applyFont="1" applyAlignment="1">
      <alignment/>
    </xf>
    <xf numFmtId="0" fontId="19" fillId="0" borderId="10" xfId="0" applyNumberFormat="1" applyFont="1" applyFill="1" applyBorder="1" applyAlignment="1">
      <alignment horizontal="center" wrapText="1"/>
    </xf>
    <xf numFmtId="0" fontId="20" fillId="0" borderId="21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/>
    </xf>
    <xf numFmtId="0" fontId="14" fillId="0" borderId="0" xfId="0" applyNumberFormat="1" applyFont="1" applyAlignment="1">
      <alignment horizontal="center" vertical="center" wrapText="1"/>
    </xf>
    <xf numFmtId="0" fontId="17" fillId="0" borderId="22" xfId="0" applyNumberFormat="1" applyFont="1" applyFill="1" applyBorder="1" applyAlignment="1">
      <alignment horizontal="left" vertical="top" wrapText="1"/>
    </xf>
    <xf numFmtId="0" fontId="18" fillId="0" borderId="10" xfId="0" applyNumberFormat="1" applyFont="1" applyFill="1" applyBorder="1" applyAlignment="1">
      <alignment horizontal="center" vertical="top" wrapText="1"/>
    </xf>
    <xf numFmtId="0" fontId="19" fillId="0" borderId="1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A7" sqref="A7"/>
    </sheetView>
  </sheetViews>
  <sheetFormatPr defaultColWidth="9.50390625" defaultRowHeight="16.5"/>
  <cols>
    <col min="1" max="1" width="34.875" style="1" customWidth="1"/>
    <col min="2" max="5" width="17.50390625" style="1" customWidth="1"/>
    <col min="6" max="9" width="16.625" style="1" customWidth="1"/>
    <col min="10" max="11" width="16.625" style="2" customWidth="1"/>
    <col min="12" max="13" width="16.625" style="3" customWidth="1"/>
    <col min="14" max="19" width="16.625" style="1" customWidth="1"/>
    <col min="20" max="16384" width="9.50390625" style="1" customWidth="1"/>
  </cols>
  <sheetData>
    <row r="1" spans="1:19" ht="85.5" customHeight="1">
      <c r="A1" s="131" t="s">
        <v>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19" ht="59.25" customHeight="1">
      <c r="A2" s="114"/>
      <c r="B2" s="114"/>
      <c r="C2" s="114"/>
      <c r="D2" s="114"/>
      <c r="E2" s="114"/>
      <c r="F2" s="114"/>
      <c r="G2" s="114"/>
      <c r="H2" s="114"/>
      <c r="I2" s="114"/>
      <c r="J2" s="115"/>
      <c r="K2" s="115"/>
      <c r="L2" s="115"/>
      <c r="M2" s="115"/>
      <c r="N2" s="114"/>
      <c r="O2" s="116" t="s">
        <v>39</v>
      </c>
      <c r="P2" s="114"/>
      <c r="Q2" s="116" t="s">
        <v>39</v>
      </c>
      <c r="R2" s="117"/>
      <c r="S2" s="117"/>
    </row>
    <row r="3" spans="1:19" ht="19.5" customHeight="1">
      <c r="A3" s="132" t="s">
        <v>40</v>
      </c>
      <c r="B3" s="133">
        <v>2022</v>
      </c>
      <c r="C3" s="133"/>
      <c r="D3" s="134">
        <v>2021</v>
      </c>
      <c r="E3" s="134"/>
      <c r="F3" s="134">
        <v>2020</v>
      </c>
      <c r="G3" s="134"/>
      <c r="H3" s="134">
        <v>2019</v>
      </c>
      <c r="I3" s="134"/>
      <c r="J3" s="134">
        <v>2018</v>
      </c>
      <c r="K3" s="134"/>
      <c r="L3" s="134">
        <v>2017</v>
      </c>
      <c r="M3" s="134"/>
      <c r="N3" s="128">
        <v>2016</v>
      </c>
      <c r="O3" s="128"/>
      <c r="P3" s="128">
        <v>2015</v>
      </c>
      <c r="Q3" s="128"/>
      <c r="R3" s="128">
        <v>2014</v>
      </c>
      <c r="S3" s="128"/>
    </row>
    <row r="4" spans="1:19" s="2" customFormat="1" ht="23.25" customHeight="1">
      <c r="A4" s="132"/>
      <c r="B4" s="118" t="s">
        <v>41</v>
      </c>
      <c r="C4" s="118" t="s">
        <v>42</v>
      </c>
      <c r="D4" s="118" t="s">
        <v>41</v>
      </c>
      <c r="E4" s="118" t="s">
        <v>42</v>
      </c>
      <c r="F4" s="118" t="s">
        <v>41</v>
      </c>
      <c r="G4" s="118" t="s">
        <v>42</v>
      </c>
      <c r="H4" s="118" t="s">
        <v>41</v>
      </c>
      <c r="I4" s="118" t="s">
        <v>42</v>
      </c>
      <c r="J4" s="118" t="s">
        <v>41</v>
      </c>
      <c r="K4" s="118" t="s">
        <v>42</v>
      </c>
      <c r="L4" s="118" t="s">
        <v>41</v>
      </c>
      <c r="M4" s="118" t="s">
        <v>42</v>
      </c>
      <c r="N4" s="119" t="s">
        <v>41</v>
      </c>
      <c r="O4" s="119" t="s">
        <v>42</v>
      </c>
      <c r="P4" s="119" t="s">
        <v>41</v>
      </c>
      <c r="Q4" s="119" t="s">
        <v>42</v>
      </c>
      <c r="R4" s="119" t="s">
        <v>41</v>
      </c>
      <c r="S4" s="119" t="s">
        <v>42</v>
      </c>
    </row>
    <row r="5" spans="1:19" s="2" customFormat="1" ht="51.75" customHeight="1">
      <c r="A5" s="132"/>
      <c r="B5" s="118" t="s">
        <v>43</v>
      </c>
      <c r="C5" s="118" t="s">
        <v>43</v>
      </c>
      <c r="D5" s="118" t="s">
        <v>43</v>
      </c>
      <c r="E5" s="118" t="s">
        <v>43</v>
      </c>
      <c r="F5" s="118" t="s">
        <v>43</v>
      </c>
      <c r="G5" s="118" t="s">
        <v>43</v>
      </c>
      <c r="H5" s="118" t="s">
        <v>43</v>
      </c>
      <c r="I5" s="118" t="s">
        <v>43</v>
      </c>
      <c r="J5" s="118" t="s">
        <v>43</v>
      </c>
      <c r="K5" s="118" t="s">
        <v>43</v>
      </c>
      <c r="L5" s="118" t="s">
        <v>43</v>
      </c>
      <c r="M5" s="118" t="s">
        <v>43</v>
      </c>
      <c r="N5" s="119" t="s">
        <v>43</v>
      </c>
      <c r="O5" s="119" t="s">
        <v>43</v>
      </c>
      <c r="P5" s="119" t="s">
        <v>43</v>
      </c>
      <c r="Q5" s="119" t="s">
        <v>43</v>
      </c>
      <c r="R5" s="119" t="s">
        <v>43</v>
      </c>
      <c r="S5" s="119" t="s">
        <v>43</v>
      </c>
    </row>
    <row r="6" spans="1:19" ht="19.5" customHeight="1">
      <c r="A6" s="120" t="s">
        <v>44</v>
      </c>
      <c r="B6" s="121">
        <v>0</v>
      </c>
      <c r="C6" s="121">
        <v>226</v>
      </c>
      <c r="D6" s="121">
        <v>0</v>
      </c>
      <c r="E6" s="121">
        <v>166</v>
      </c>
      <c r="F6" s="122">
        <f>'109女性創業飛雁計畫輔導人次'!D5</f>
        <v>0</v>
      </c>
      <c r="G6" s="123">
        <f>'109女性創業飛雁計畫輔導人次'!F5</f>
        <v>182</v>
      </c>
      <c r="H6" s="122">
        <v>0</v>
      </c>
      <c r="I6" s="122">
        <v>159</v>
      </c>
      <c r="J6" s="122">
        <v>0</v>
      </c>
      <c r="K6" s="122">
        <v>289</v>
      </c>
      <c r="L6" s="122">
        <v>0</v>
      </c>
      <c r="M6" s="122">
        <v>400</v>
      </c>
      <c r="N6" s="124">
        <f aca="true" t="shared" si="0" ref="N6:S6">SUM(N7:N16)</f>
        <v>2</v>
      </c>
      <c r="O6" s="124">
        <f t="shared" si="0"/>
        <v>298</v>
      </c>
      <c r="P6" s="124">
        <f t="shared" si="0"/>
        <v>4</v>
      </c>
      <c r="Q6" s="124">
        <f t="shared" si="0"/>
        <v>142</v>
      </c>
      <c r="R6" s="124">
        <f t="shared" si="0"/>
        <v>0</v>
      </c>
      <c r="S6" s="124">
        <f t="shared" si="0"/>
        <v>176</v>
      </c>
    </row>
    <row r="7" spans="1:19" ht="42" customHeight="1">
      <c r="A7" s="125" t="s">
        <v>45</v>
      </c>
      <c r="B7" s="121"/>
      <c r="C7" s="121"/>
      <c r="D7" s="121"/>
      <c r="E7" s="121"/>
      <c r="F7" s="126"/>
      <c r="G7" s="122"/>
      <c r="H7" s="126"/>
      <c r="I7" s="126"/>
      <c r="J7" s="126"/>
      <c r="K7" s="126"/>
      <c r="L7" s="126"/>
      <c r="M7" s="126"/>
      <c r="N7" s="122"/>
      <c r="O7" s="122"/>
      <c r="P7" s="122"/>
      <c r="Q7" s="122"/>
      <c r="R7" s="122"/>
      <c r="S7" s="122"/>
    </row>
    <row r="8" spans="1:19" ht="43.5" customHeight="1">
      <c r="A8" s="121" t="s">
        <v>46</v>
      </c>
      <c r="B8" s="121">
        <v>0</v>
      </c>
      <c r="C8" s="121">
        <v>50</v>
      </c>
      <c r="D8" s="121">
        <v>0</v>
      </c>
      <c r="E8" s="121">
        <v>35</v>
      </c>
      <c r="F8" s="126">
        <f>'109女性創業飛雁計畫輔導人次'!D7</f>
        <v>0</v>
      </c>
      <c r="G8" s="126">
        <f>'109女性創業飛雁計畫輔導人次'!F7</f>
        <v>19</v>
      </c>
      <c r="H8" s="126">
        <v>0</v>
      </c>
      <c r="I8" s="126">
        <v>16</v>
      </c>
      <c r="J8" s="126">
        <v>0</v>
      </c>
      <c r="K8" s="126">
        <v>44</v>
      </c>
      <c r="L8" s="122">
        <v>0</v>
      </c>
      <c r="M8" s="126">
        <v>60</v>
      </c>
      <c r="N8" s="122">
        <v>2</v>
      </c>
      <c r="O8" s="122">
        <v>97</v>
      </c>
      <c r="P8" s="122">
        <v>0</v>
      </c>
      <c r="Q8" s="122">
        <v>16</v>
      </c>
      <c r="R8" s="122">
        <v>0</v>
      </c>
      <c r="S8" s="122">
        <v>24</v>
      </c>
    </row>
    <row r="9" spans="1:19" ht="42.75" customHeight="1">
      <c r="A9" s="125" t="s">
        <v>47</v>
      </c>
      <c r="B9" s="121">
        <v>0</v>
      </c>
      <c r="C9" s="121">
        <v>11</v>
      </c>
      <c r="D9" s="121">
        <v>0</v>
      </c>
      <c r="E9" s="121">
        <v>9</v>
      </c>
      <c r="F9" s="126">
        <f>'109女性創業飛雁計畫輔導人次'!D8</f>
        <v>0</v>
      </c>
      <c r="G9" s="126">
        <f>'109女性創業飛雁計畫輔導人次'!F8</f>
        <v>23</v>
      </c>
      <c r="H9" s="126">
        <v>0</v>
      </c>
      <c r="I9" s="126">
        <v>0</v>
      </c>
      <c r="J9" s="126">
        <v>0</v>
      </c>
      <c r="K9" s="126">
        <v>6</v>
      </c>
      <c r="L9" s="122">
        <v>0</v>
      </c>
      <c r="M9" s="126">
        <v>9</v>
      </c>
      <c r="N9" s="122">
        <v>0</v>
      </c>
      <c r="O9" s="122">
        <v>11</v>
      </c>
      <c r="P9" s="122">
        <v>0</v>
      </c>
      <c r="Q9" s="122">
        <v>23</v>
      </c>
      <c r="R9" s="122">
        <v>0</v>
      </c>
      <c r="S9" s="122">
        <v>0</v>
      </c>
    </row>
    <row r="10" spans="1:19" ht="46.5" customHeight="1">
      <c r="A10" s="121" t="s">
        <v>48</v>
      </c>
      <c r="B10" s="121">
        <v>0</v>
      </c>
      <c r="C10" s="121">
        <v>46</v>
      </c>
      <c r="D10" s="121">
        <v>0</v>
      </c>
      <c r="E10" s="121">
        <v>34</v>
      </c>
      <c r="F10" s="126">
        <f>'109女性創業飛雁計畫輔導人次'!D9</f>
        <v>0</v>
      </c>
      <c r="G10" s="126">
        <f>'109女性創業飛雁計畫輔導人次'!F9</f>
        <v>15</v>
      </c>
      <c r="H10" s="126">
        <v>0</v>
      </c>
      <c r="I10" s="126">
        <v>38</v>
      </c>
      <c r="J10" s="126">
        <v>0</v>
      </c>
      <c r="K10" s="126">
        <v>38</v>
      </c>
      <c r="L10" s="122">
        <v>0</v>
      </c>
      <c r="M10" s="126">
        <v>52</v>
      </c>
      <c r="N10" s="122">
        <v>0</v>
      </c>
      <c r="O10" s="122">
        <v>7</v>
      </c>
      <c r="P10" s="122">
        <v>0</v>
      </c>
      <c r="Q10" s="122">
        <v>12</v>
      </c>
      <c r="R10" s="122">
        <v>0</v>
      </c>
      <c r="S10" s="122">
        <v>63</v>
      </c>
    </row>
    <row r="11" spans="1:19" ht="42" customHeight="1">
      <c r="A11" s="121" t="s">
        <v>49</v>
      </c>
      <c r="B11" s="121">
        <v>0</v>
      </c>
      <c r="C11" s="121">
        <v>6</v>
      </c>
      <c r="D11" s="121">
        <v>0</v>
      </c>
      <c r="E11" s="121">
        <v>1</v>
      </c>
      <c r="F11" s="126">
        <f>'109女性創業飛雁計畫輔導人次'!D10</f>
        <v>0</v>
      </c>
      <c r="G11" s="126">
        <f>'109女性創業飛雁計畫輔導人次'!F10</f>
        <v>3</v>
      </c>
      <c r="H11" s="126">
        <v>0</v>
      </c>
      <c r="I11" s="126">
        <v>0</v>
      </c>
      <c r="J11" s="126">
        <v>0</v>
      </c>
      <c r="K11" s="126">
        <v>0</v>
      </c>
      <c r="L11" s="122">
        <v>0</v>
      </c>
      <c r="M11" s="126">
        <v>0</v>
      </c>
      <c r="N11" s="122">
        <v>0</v>
      </c>
      <c r="O11" s="122">
        <v>0</v>
      </c>
      <c r="P11" s="122">
        <v>0</v>
      </c>
      <c r="Q11" s="122">
        <v>0</v>
      </c>
      <c r="R11" s="122">
        <v>0</v>
      </c>
      <c r="S11" s="122">
        <v>0</v>
      </c>
    </row>
    <row r="12" spans="1:19" ht="42" customHeight="1">
      <c r="A12" s="121" t="s">
        <v>50</v>
      </c>
      <c r="B12" s="121">
        <v>0</v>
      </c>
      <c r="C12" s="121">
        <v>49</v>
      </c>
      <c r="D12" s="121">
        <v>0</v>
      </c>
      <c r="E12" s="121">
        <v>52</v>
      </c>
      <c r="F12" s="126">
        <f>'109女性創業飛雁計畫輔導人次'!D11</f>
        <v>0</v>
      </c>
      <c r="G12" s="126">
        <f>'109女性創業飛雁計畫輔導人次'!F11</f>
        <v>78</v>
      </c>
      <c r="H12" s="126">
        <v>0</v>
      </c>
      <c r="I12" s="126">
        <f>39+21</f>
        <v>60</v>
      </c>
      <c r="J12" s="126">
        <v>0</v>
      </c>
      <c r="K12" s="126">
        <v>68</v>
      </c>
      <c r="L12" s="122">
        <v>0</v>
      </c>
      <c r="M12" s="126">
        <v>94</v>
      </c>
      <c r="N12" s="122">
        <v>0</v>
      </c>
      <c r="O12" s="122">
        <v>30</v>
      </c>
      <c r="P12" s="122">
        <v>4</v>
      </c>
      <c r="Q12" s="122">
        <v>47</v>
      </c>
      <c r="R12" s="122">
        <v>0</v>
      </c>
      <c r="S12" s="122">
        <v>49</v>
      </c>
    </row>
    <row r="13" spans="1:19" ht="43.5" customHeight="1">
      <c r="A13" s="121" t="s">
        <v>51</v>
      </c>
      <c r="B13" s="121">
        <v>0</v>
      </c>
      <c r="C13" s="121">
        <v>24</v>
      </c>
      <c r="D13" s="121">
        <v>0</v>
      </c>
      <c r="E13" s="121">
        <v>18</v>
      </c>
      <c r="F13" s="126">
        <f>'109女性創業飛雁計畫輔導人次'!D12</f>
        <v>0</v>
      </c>
      <c r="G13" s="126">
        <f>'109女性創業飛雁計畫輔導人次'!F12</f>
        <v>27</v>
      </c>
      <c r="H13" s="126">
        <v>0</v>
      </c>
      <c r="I13" s="126">
        <v>13</v>
      </c>
      <c r="J13" s="126">
        <v>0</v>
      </c>
      <c r="K13" s="126">
        <v>17</v>
      </c>
      <c r="L13" s="122">
        <v>0</v>
      </c>
      <c r="M13" s="126">
        <v>24</v>
      </c>
      <c r="N13" s="122">
        <v>0</v>
      </c>
      <c r="O13" s="122">
        <v>71</v>
      </c>
      <c r="P13" s="122">
        <v>0</v>
      </c>
      <c r="Q13" s="122">
        <v>36</v>
      </c>
      <c r="R13" s="122">
        <v>0</v>
      </c>
      <c r="S13" s="122">
        <v>40</v>
      </c>
    </row>
    <row r="14" spans="1:19" ht="45.75" customHeight="1">
      <c r="A14" s="121" t="s">
        <v>52</v>
      </c>
      <c r="B14" s="121">
        <v>0</v>
      </c>
      <c r="C14" s="121">
        <v>0</v>
      </c>
      <c r="D14" s="121">
        <v>0</v>
      </c>
      <c r="E14" s="121">
        <v>1</v>
      </c>
      <c r="F14" s="126">
        <f>'109女性創業飛雁計畫輔導人次'!D13</f>
        <v>0</v>
      </c>
      <c r="G14" s="126">
        <f>'109女性創業飛雁計畫輔導人次'!F13</f>
        <v>6</v>
      </c>
      <c r="H14" s="126">
        <v>0</v>
      </c>
      <c r="I14" s="126">
        <v>0</v>
      </c>
      <c r="J14" s="126">
        <v>0</v>
      </c>
      <c r="K14" s="126">
        <v>1</v>
      </c>
      <c r="L14" s="122">
        <v>0</v>
      </c>
      <c r="M14" s="126">
        <v>2</v>
      </c>
      <c r="N14" s="122">
        <v>0</v>
      </c>
      <c r="O14" s="122">
        <v>2</v>
      </c>
      <c r="P14" s="122">
        <v>0</v>
      </c>
      <c r="Q14" s="122">
        <v>1</v>
      </c>
      <c r="R14" s="122">
        <v>0</v>
      </c>
      <c r="S14" s="122">
        <v>0</v>
      </c>
    </row>
    <row r="15" spans="1:19" ht="57" customHeight="1">
      <c r="A15" s="121" t="s">
        <v>53</v>
      </c>
      <c r="B15" s="121">
        <v>0</v>
      </c>
      <c r="C15" s="121">
        <v>10</v>
      </c>
      <c r="D15" s="121">
        <v>0</v>
      </c>
      <c r="E15" s="121">
        <v>7</v>
      </c>
      <c r="F15" s="126">
        <f>'109女性創業飛雁計畫輔導人次'!D14</f>
        <v>0</v>
      </c>
      <c r="G15" s="126">
        <f>'109女性創業飛雁計畫輔導人次'!F14</f>
        <v>4</v>
      </c>
      <c r="H15" s="126">
        <v>0</v>
      </c>
      <c r="I15" s="126">
        <v>0</v>
      </c>
      <c r="J15" s="126">
        <v>0</v>
      </c>
      <c r="K15" s="126">
        <v>1</v>
      </c>
      <c r="L15" s="122">
        <v>0</v>
      </c>
      <c r="M15" s="126">
        <v>1</v>
      </c>
      <c r="N15" s="122">
        <v>0</v>
      </c>
      <c r="O15" s="122">
        <v>1</v>
      </c>
      <c r="P15" s="122">
        <v>0</v>
      </c>
      <c r="Q15" s="122">
        <v>7</v>
      </c>
      <c r="R15" s="122">
        <v>0</v>
      </c>
      <c r="S15" s="122">
        <v>0</v>
      </c>
    </row>
    <row r="16" spans="1:19" ht="40.5" customHeight="1">
      <c r="A16" s="121" t="s">
        <v>54</v>
      </c>
      <c r="B16" s="121">
        <v>0</v>
      </c>
      <c r="C16" s="121">
        <v>30</v>
      </c>
      <c r="D16" s="121">
        <v>0</v>
      </c>
      <c r="E16" s="121">
        <v>9</v>
      </c>
      <c r="F16" s="126">
        <f>'109女性創業飛雁計畫輔導人次'!D15</f>
        <v>0</v>
      </c>
      <c r="G16" s="126">
        <f>'109女性創業飛雁計畫輔導人次'!F15</f>
        <v>7</v>
      </c>
      <c r="H16" s="126">
        <v>0</v>
      </c>
      <c r="I16" s="126">
        <v>32</v>
      </c>
      <c r="J16" s="126">
        <v>0</v>
      </c>
      <c r="K16" s="126">
        <v>114</v>
      </c>
      <c r="L16" s="122">
        <v>0</v>
      </c>
      <c r="M16" s="126">
        <v>158</v>
      </c>
      <c r="N16" s="122">
        <v>0</v>
      </c>
      <c r="O16" s="122">
        <v>79</v>
      </c>
      <c r="P16" s="122">
        <v>0</v>
      </c>
      <c r="Q16" s="122">
        <v>0</v>
      </c>
      <c r="R16" s="122">
        <v>0</v>
      </c>
      <c r="S16" s="122">
        <v>0</v>
      </c>
    </row>
    <row r="17" spans="1:19" s="10" customFormat="1" ht="58.5" customHeight="1">
      <c r="A17" s="129" t="s">
        <v>55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7"/>
      <c r="S17" s="127"/>
    </row>
    <row r="18" spans="1:17" ht="15" customHeight="1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</row>
    <row r="19" spans="1:17" ht="15" customHeight="1">
      <c r="A19" s="11"/>
      <c r="B19" s="11"/>
      <c r="C19" s="11"/>
      <c r="D19" s="11"/>
      <c r="E19" s="11"/>
      <c r="F19" s="11"/>
      <c r="G19" s="11"/>
      <c r="H19" s="11"/>
      <c r="I19" s="11"/>
      <c r="J19" s="12"/>
      <c r="K19" s="12"/>
      <c r="L19" s="13"/>
      <c r="M19" s="13"/>
      <c r="N19" s="11"/>
      <c r="O19" s="11"/>
      <c r="P19" s="11"/>
      <c r="Q19" s="11"/>
    </row>
    <row r="20" spans="1:17" ht="15" customHeight="1">
      <c r="A20" s="11"/>
      <c r="B20" s="11"/>
      <c r="C20" s="11"/>
      <c r="D20" s="11"/>
      <c r="E20" s="11"/>
      <c r="F20" s="11"/>
      <c r="G20" s="11"/>
      <c r="H20" s="11"/>
      <c r="I20" s="11"/>
      <c r="J20" s="12"/>
      <c r="K20" s="12"/>
      <c r="L20" s="13"/>
      <c r="M20" s="13"/>
      <c r="N20" s="11"/>
      <c r="O20" s="11"/>
      <c r="P20" s="11"/>
      <c r="Q20" s="11"/>
    </row>
    <row r="21" spans="1:17" ht="15" customHeight="1">
      <c r="A21" s="11"/>
      <c r="B21" s="11"/>
      <c r="C21" s="11"/>
      <c r="D21" s="11"/>
      <c r="E21" s="11"/>
      <c r="F21" s="11"/>
      <c r="G21" s="11"/>
      <c r="H21" s="11"/>
      <c r="I21" s="11"/>
      <c r="J21" s="12"/>
      <c r="K21" s="12"/>
      <c r="L21" s="13"/>
      <c r="M21" s="13"/>
      <c r="N21" s="11"/>
      <c r="O21" s="11"/>
      <c r="P21" s="11"/>
      <c r="Q21" s="11"/>
    </row>
    <row r="22" spans="1:17" ht="15" customHeight="1">
      <c r="A22" s="11"/>
      <c r="B22" s="11"/>
      <c r="C22" s="11"/>
      <c r="D22" s="11"/>
      <c r="E22" s="11"/>
      <c r="F22" s="11"/>
      <c r="G22" s="11"/>
      <c r="H22" s="11"/>
      <c r="I22" s="11"/>
      <c r="J22" s="12"/>
      <c r="K22" s="12"/>
      <c r="L22" s="13"/>
      <c r="M22" s="13"/>
      <c r="N22" s="11"/>
      <c r="O22" s="11"/>
      <c r="P22" s="11"/>
      <c r="Q22" s="11"/>
    </row>
    <row r="23" spans="1:17" ht="15" customHeight="1">
      <c r="A23" s="11"/>
      <c r="B23" s="11"/>
      <c r="C23" s="11"/>
      <c r="D23" s="11"/>
      <c r="E23" s="11"/>
      <c r="F23" s="11"/>
      <c r="G23" s="11"/>
      <c r="H23" s="11"/>
      <c r="I23" s="11"/>
      <c r="J23" s="12"/>
      <c r="K23" s="12"/>
      <c r="L23" s="13"/>
      <c r="M23" s="13"/>
      <c r="N23" s="11"/>
      <c r="O23" s="11"/>
      <c r="P23" s="11"/>
      <c r="Q23" s="11"/>
    </row>
    <row r="24" spans="1:17" ht="15" customHeight="1">
      <c r="A24" s="11"/>
      <c r="B24" s="11"/>
      <c r="C24" s="11"/>
      <c r="D24" s="11"/>
      <c r="E24" s="11"/>
      <c r="F24" s="11"/>
      <c r="G24" s="11"/>
      <c r="H24" s="11"/>
      <c r="I24" s="11"/>
      <c r="J24" s="12"/>
      <c r="K24" s="12"/>
      <c r="L24" s="13"/>
      <c r="M24" s="13"/>
      <c r="N24" s="11"/>
      <c r="O24" s="11"/>
      <c r="P24" s="11"/>
      <c r="Q24" s="11"/>
    </row>
    <row r="25" spans="1:17" ht="15" customHeight="1">
      <c r="A25" s="11"/>
      <c r="B25" s="11"/>
      <c r="C25" s="11"/>
      <c r="D25" s="11"/>
      <c r="E25" s="11"/>
      <c r="F25" s="11"/>
      <c r="G25" s="11"/>
      <c r="H25" s="11"/>
      <c r="I25" s="11"/>
      <c r="J25" s="12"/>
      <c r="K25" s="12"/>
      <c r="L25" s="13"/>
      <c r="M25" s="13"/>
      <c r="N25" s="11"/>
      <c r="O25" s="11"/>
      <c r="P25" s="11"/>
      <c r="Q25" s="11"/>
    </row>
    <row r="26" spans="1:16" ht="15" customHeight="1">
      <c r="A26" s="11"/>
      <c r="B26" s="11"/>
      <c r="C26" s="11"/>
      <c r="D26" s="11"/>
      <c r="E26" s="11"/>
      <c r="F26" s="11"/>
      <c r="G26" s="11"/>
      <c r="H26" s="11"/>
      <c r="I26" s="11"/>
      <c r="J26" s="12"/>
      <c r="K26" s="12"/>
      <c r="L26" s="13"/>
      <c r="M26" s="13"/>
      <c r="N26" s="11"/>
      <c r="P26" s="11"/>
    </row>
    <row r="27" spans="14:16" ht="15" customHeight="1">
      <c r="N27" s="11"/>
      <c r="P27" s="11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</sheetData>
  <sheetProtection selectLockedCells="1" selectUnlockedCells="1"/>
  <mergeCells count="13">
    <mergeCell ref="L3:M3"/>
    <mergeCell ref="N3:O3"/>
    <mergeCell ref="P3:Q3"/>
    <mergeCell ref="R3:S3"/>
    <mergeCell ref="A17:Q17"/>
    <mergeCell ref="A18:Q18"/>
    <mergeCell ref="A1:S1"/>
    <mergeCell ref="A3:A5"/>
    <mergeCell ref="B3:C3"/>
    <mergeCell ref="D3:E3"/>
    <mergeCell ref="F3:G3"/>
    <mergeCell ref="H3:I3"/>
    <mergeCell ref="J3:K3"/>
  </mergeCells>
  <printOptions horizontalCentered="1"/>
  <pageMargins left="0.2361111111111111" right="0.2361111111111111" top="0.31527777777777777" bottom="0.31527777777777777" header="0.31527777777777777" footer="0.31527777777777777"/>
  <pageSetup horizontalDpi="300" verticalDpi="300" orientation="landscape" paperSiz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"/>
    </sheetView>
  </sheetViews>
  <sheetFormatPr defaultColWidth="9.50390625" defaultRowHeight="16.5"/>
  <cols>
    <col min="1" max="1" width="17.25390625" style="90" customWidth="1"/>
    <col min="2" max="2" width="9.25390625" style="90" customWidth="1"/>
    <col min="3" max="3" width="12.375" style="90" customWidth="1"/>
    <col min="4" max="4" width="9.75390625" style="90" customWidth="1"/>
    <col min="5" max="5" width="11.00390625" style="90" customWidth="1"/>
    <col min="6" max="6" width="9.25390625" style="90" customWidth="1"/>
    <col min="7" max="7" width="11.125" style="90" customWidth="1"/>
    <col min="8" max="8" width="4.125" style="90" customWidth="1"/>
    <col min="9" max="16384" width="9.50390625" style="90" customWidth="1"/>
  </cols>
  <sheetData>
    <row r="1" spans="1:7" ht="84" customHeight="1">
      <c r="A1" s="142" t="s">
        <v>35</v>
      </c>
      <c r="B1" s="142"/>
      <c r="C1" s="142"/>
      <c r="D1" s="142"/>
      <c r="E1" s="142"/>
      <c r="F1" s="142"/>
      <c r="G1" s="142"/>
    </row>
    <row r="2" spans="1:7" ht="53.25" customHeight="1">
      <c r="A2" s="91"/>
      <c r="B2" s="140" t="s">
        <v>37</v>
      </c>
      <c r="C2" s="140"/>
      <c r="D2" s="140"/>
      <c r="E2" s="140"/>
      <c r="F2" s="92"/>
      <c r="G2" s="93" t="s">
        <v>15</v>
      </c>
    </row>
    <row r="3" spans="1:7" ht="15" customHeight="1">
      <c r="A3" s="74"/>
      <c r="B3" s="141" t="s">
        <v>27</v>
      </c>
      <c r="C3" s="141"/>
      <c r="D3" s="141" t="s">
        <v>28</v>
      </c>
      <c r="E3" s="141"/>
      <c r="F3" s="144" t="s">
        <v>29</v>
      </c>
      <c r="G3" s="144"/>
    </row>
    <row r="4" spans="1:7" ht="72" customHeight="1">
      <c r="A4" s="75"/>
      <c r="B4" s="94" t="s">
        <v>1</v>
      </c>
      <c r="C4" s="95" t="s">
        <v>34</v>
      </c>
      <c r="D4" s="4" t="s">
        <v>1</v>
      </c>
      <c r="E4" s="95" t="s">
        <v>34</v>
      </c>
      <c r="F4" s="4" t="s">
        <v>1</v>
      </c>
      <c r="G4" s="108" t="s">
        <v>34</v>
      </c>
    </row>
    <row r="5" spans="1:7" ht="33" customHeight="1">
      <c r="A5" s="97" t="s">
        <v>32</v>
      </c>
      <c r="B5" s="98">
        <f aca="true" t="shared" si="0" ref="B5:G5">SUM(B7:B15)</f>
        <v>176</v>
      </c>
      <c r="C5" s="99">
        <f t="shared" si="0"/>
        <v>1</v>
      </c>
      <c r="D5" s="98">
        <f t="shared" si="0"/>
        <v>0</v>
      </c>
      <c r="E5" s="100">
        <f t="shared" si="0"/>
        <v>0</v>
      </c>
      <c r="F5" s="98">
        <f t="shared" si="0"/>
        <v>176</v>
      </c>
      <c r="G5" s="112">
        <f t="shared" si="0"/>
        <v>1</v>
      </c>
    </row>
    <row r="6" spans="1:7" ht="34.5" customHeight="1">
      <c r="A6" s="58" t="s">
        <v>3</v>
      </c>
      <c r="B6" s="101"/>
      <c r="C6" s="102"/>
      <c r="D6" s="101"/>
      <c r="E6" s="102"/>
      <c r="F6" s="101"/>
      <c r="G6" s="110"/>
    </row>
    <row r="7" spans="1:7" s="104" customFormat="1" ht="53.25" customHeight="1">
      <c r="A7" s="62" t="s">
        <v>4</v>
      </c>
      <c r="B7" s="98">
        <f aca="true" t="shared" si="1" ref="B7:B15">SUM(D7+F7)</f>
        <v>24</v>
      </c>
      <c r="C7" s="110">
        <f>B7/B5</f>
        <v>0.13636363636363635</v>
      </c>
      <c r="D7" s="101">
        <v>0</v>
      </c>
      <c r="E7" s="102">
        <v>0</v>
      </c>
      <c r="F7" s="111">
        <v>24</v>
      </c>
      <c r="G7" s="110">
        <f>F7/F5</f>
        <v>0.13636363636363635</v>
      </c>
    </row>
    <row r="8" spans="1:7" ht="53.25" customHeight="1">
      <c r="A8" s="58" t="s">
        <v>5</v>
      </c>
      <c r="B8" s="98">
        <f t="shared" si="1"/>
        <v>0</v>
      </c>
      <c r="C8" s="110">
        <f>B8/B5</f>
        <v>0</v>
      </c>
      <c r="D8" s="101">
        <v>0</v>
      </c>
      <c r="E8" s="102">
        <v>0</v>
      </c>
      <c r="F8" s="105">
        <v>0</v>
      </c>
      <c r="G8" s="110">
        <f>F8/F5</f>
        <v>0</v>
      </c>
    </row>
    <row r="9" spans="1:7" ht="57.75" customHeight="1">
      <c r="A9" s="67" t="s">
        <v>20</v>
      </c>
      <c r="B9" s="98">
        <f t="shared" si="1"/>
        <v>63</v>
      </c>
      <c r="C9" s="110">
        <f>B9/B5</f>
        <v>0.35795454545454547</v>
      </c>
      <c r="D9" s="101">
        <v>0</v>
      </c>
      <c r="E9" s="102">
        <v>0</v>
      </c>
      <c r="F9" s="105">
        <v>63</v>
      </c>
      <c r="G9" s="110">
        <f>F9/F5</f>
        <v>0.35795454545454547</v>
      </c>
    </row>
    <row r="10" spans="1:7" ht="51.75" customHeight="1">
      <c r="A10" s="67" t="s">
        <v>6</v>
      </c>
      <c r="B10" s="98">
        <f t="shared" si="1"/>
        <v>0</v>
      </c>
      <c r="C10" s="110">
        <f>B10/B5</f>
        <v>0</v>
      </c>
      <c r="D10" s="101">
        <v>0</v>
      </c>
      <c r="E10" s="102">
        <v>0</v>
      </c>
      <c r="F10" s="105">
        <v>0</v>
      </c>
      <c r="G10" s="110">
        <f>F10/F5</f>
        <v>0</v>
      </c>
    </row>
    <row r="11" spans="1:7" ht="54" customHeight="1">
      <c r="A11" s="67" t="s">
        <v>7</v>
      </c>
      <c r="B11" s="98">
        <f t="shared" si="1"/>
        <v>49</v>
      </c>
      <c r="C11" s="110">
        <f>B11/B5</f>
        <v>0.2784090909090909</v>
      </c>
      <c r="D11" s="101">
        <v>0</v>
      </c>
      <c r="E11" s="102">
        <v>0</v>
      </c>
      <c r="F11" s="105">
        <v>49</v>
      </c>
      <c r="G11" s="110">
        <f>F11/F5</f>
        <v>0.2784090909090909</v>
      </c>
    </row>
    <row r="12" spans="1:7" ht="34.5" customHeight="1">
      <c r="A12" s="67" t="s">
        <v>8</v>
      </c>
      <c r="B12" s="98">
        <f t="shared" si="1"/>
        <v>40</v>
      </c>
      <c r="C12" s="110">
        <f>B12/B5</f>
        <v>0.22727272727272727</v>
      </c>
      <c r="D12" s="101">
        <v>0</v>
      </c>
      <c r="E12" s="102">
        <v>0</v>
      </c>
      <c r="F12" s="105">
        <v>40</v>
      </c>
      <c r="G12" s="110">
        <f>F12/F5</f>
        <v>0.22727272727272727</v>
      </c>
    </row>
    <row r="13" spans="1:7" s="107" customFormat="1" ht="51" customHeight="1">
      <c r="A13" s="67" t="s">
        <v>9</v>
      </c>
      <c r="B13" s="98">
        <f t="shared" si="1"/>
        <v>0</v>
      </c>
      <c r="C13" s="110">
        <f>B13/B5</f>
        <v>0</v>
      </c>
      <c r="D13" s="106">
        <v>0</v>
      </c>
      <c r="E13" s="113">
        <v>0</v>
      </c>
      <c r="F13" s="105">
        <v>0</v>
      </c>
      <c r="G13" s="110">
        <f>F13/F5</f>
        <v>0</v>
      </c>
    </row>
    <row r="14" spans="1:7" ht="68.25" customHeight="1">
      <c r="A14" s="67" t="s">
        <v>10</v>
      </c>
      <c r="B14" s="98">
        <f t="shared" si="1"/>
        <v>0</v>
      </c>
      <c r="C14" s="110">
        <f>B14/B5</f>
        <v>0</v>
      </c>
      <c r="D14" s="101">
        <v>0</v>
      </c>
      <c r="E14" s="102">
        <v>0</v>
      </c>
      <c r="F14" s="105">
        <v>0</v>
      </c>
      <c r="G14" s="110">
        <f>F14/F5</f>
        <v>0</v>
      </c>
    </row>
    <row r="15" spans="1:7" ht="36" customHeight="1">
      <c r="A15" s="67" t="s">
        <v>11</v>
      </c>
      <c r="B15" s="98">
        <f t="shared" si="1"/>
        <v>0</v>
      </c>
      <c r="C15" s="110">
        <f>B15/B5</f>
        <v>0</v>
      </c>
      <c r="D15" s="101">
        <v>0</v>
      </c>
      <c r="E15" s="102">
        <v>0</v>
      </c>
      <c r="F15" s="105">
        <v>0</v>
      </c>
      <c r="G15" s="110">
        <f>F15/F5</f>
        <v>0</v>
      </c>
    </row>
    <row r="16" spans="1:7" ht="55.5" customHeight="1">
      <c r="A16" s="139" t="s">
        <v>12</v>
      </c>
      <c r="B16" s="139"/>
      <c r="C16" s="139"/>
      <c r="D16" s="139"/>
      <c r="E16" s="139"/>
      <c r="F16" s="139"/>
      <c r="G16" s="139"/>
    </row>
    <row r="17" spans="1:7" s="1" customFormat="1" ht="15" customHeight="1">
      <c r="A17" s="130"/>
      <c r="B17" s="130"/>
      <c r="C17" s="130"/>
      <c r="D17" s="130"/>
      <c r="E17" s="130"/>
      <c r="F17" s="130"/>
      <c r="G17" s="130"/>
    </row>
    <row r="18" spans="1:7" s="1" customFormat="1" ht="15" customHeight="1">
      <c r="A18" s="130"/>
      <c r="B18" s="130"/>
      <c r="C18" s="130"/>
      <c r="D18" s="130"/>
      <c r="E18" s="130"/>
      <c r="F18" s="130"/>
      <c r="G18" s="130"/>
    </row>
  </sheetData>
  <sheetProtection selectLockedCells="1" selectUnlockedCells="1"/>
  <mergeCells count="8">
    <mergeCell ref="A17:G17"/>
    <mergeCell ref="A18:G18"/>
    <mergeCell ref="A1:G1"/>
    <mergeCell ref="B2:E2"/>
    <mergeCell ref="B3:C3"/>
    <mergeCell ref="D3:E3"/>
    <mergeCell ref="F3:G3"/>
    <mergeCell ref="A16:G16"/>
  </mergeCells>
  <printOptions horizontalCentered="1"/>
  <pageMargins left="0.7479166666666667" right="0.5902777777777778" top="0.5118055555555555" bottom="0.5118055555555555" header="0.5118055555555555" footer="0.5118055555555555"/>
  <pageSetup horizontalDpi="300" verticalDpi="300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O8" sqref="O8"/>
    </sheetView>
  </sheetViews>
  <sheetFormatPr defaultColWidth="9.50390625" defaultRowHeight="16.5"/>
  <cols>
    <col min="1" max="1" width="37.875" style="2" customWidth="1"/>
    <col min="2" max="7" width="13.00390625" style="2" customWidth="1"/>
    <col min="8" max="16384" width="9.50390625" style="2" customWidth="1"/>
  </cols>
  <sheetData>
    <row r="1" spans="1:7" ht="79.5" customHeight="1">
      <c r="A1" s="135" t="s">
        <v>13</v>
      </c>
      <c r="B1" s="135"/>
      <c r="C1" s="135"/>
      <c r="D1" s="135"/>
      <c r="E1" s="135"/>
      <c r="F1" s="135"/>
      <c r="G1" s="135"/>
    </row>
    <row r="2" spans="1:7" ht="39.75" customHeight="1">
      <c r="A2" s="14"/>
      <c r="B2" s="136" t="s">
        <v>14</v>
      </c>
      <c r="C2" s="136"/>
      <c r="D2" s="136"/>
      <c r="E2" s="136"/>
      <c r="F2" s="15"/>
      <c r="G2" s="16" t="s">
        <v>15</v>
      </c>
    </row>
    <row r="3" spans="1:7" ht="15" customHeight="1">
      <c r="A3" s="17"/>
      <c r="B3" s="137" t="s">
        <v>16</v>
      </c>
      <c r="C3" s="137"/>
      <c r="D3" s="137" t="s">
        <v>0</v>
      </c>
      <c r="E3" s="137"/>
      <c r="F3" s="137" t="s">
        <v>17</v>
      </c>
      <c r="G3" s="137"/>
    </row>
    <row r="4" spans="1:7" ht="47.25">
      <c r="A4" s="18"/>
      <c r="B4" s="19" t="s">
        <v>18</v>
      </c>
      <c r="C4" s="20" t="s">
        <v>19</v>
      </c>
      <c r="D4" s="19" t="s">
        <v>18</v>
      </c>
      <c r="E4" s="21" t="s">
        <v>19</v>
      </c>
      <c r="F4" s="19" t="s">
        <v>18</v>
      </c>
      <c r="G4" s="19" t="s">
        <v>19</v>
      </c>
    </row>
    <row r="5" spans="1:7" ht="28.5" customHeight="1">
      <c r="A5" s="22" t="s">
        <v>2</v>
      </c>
      <c r="B5" s="23">
        <v>226</v>
      </c>
      <c r="C5" s="24">
        <v>1</v>
      </c>
      <c r="D5" s="6">
        <v>0</v>
      </c>
      <c r="E5" s="25">
        <v>0</v>
      </c>
      <c r="F5" s="6">
        <v>226</v>
      </c>
      <c r="G5" s="26">
        <v>1</v>
      </c>
    </row>
    <row r="6" spans="1:7" ht="48" customHeight="1">
      <c r="A6" s="7" t="s">
        <v>3</v>
      </c>
      <c r="B6" s="27"/>
      <c r="C6" s="28"/>
      <c r="D6" s="29"/>
      <c r="E6" s="30"/>
      <c r="F6" s="29"/>
      <c r="G6" s="30"/>
    </row>
    <row r="7" spans="1:7" ht="47.25" customHeight="1">
      <c r="A7" s="31" t="s">
        <v>4</v>
      </c>
      <c r="B7" s="32">
        <v>50</v>
      </c>
      <c r="C7" s="33">
        <f aca="true" t="shared" si="0" ref="C7:C14">B7/$B$5</f>
        <v>0.22123893805309736</v>
      </c>
      <c r="D7" s="29">
        <v>0</v>
      </c>
      <c r="E7" s="34">
        <v>0</v>
      </c>
      <c r="F7" s="35">
        <v>50</v>
      </c>
      <c r="G7" s="36">
        <f aca="true" t="shared" si="1" ref="G7:G14">F7/$F$5</f>
        <v>0.22123893805309736</v>
      </c>
    </row>
    <row r="8" spans="1:7" ht="55.5" customHeight="1">
      <c r="A8" s="7" t="s">
        <v>5</v>
      </c>
      <c r="B8" s="32">
        <v>11</v>
      </c>
      <c r="C8" s="33">
        <f t="shared" si="0"/>
        <v>0.048672566371681415</v>
      </c>
      <c r="D8" s="29">
        <v>0</v>
      </c>
      <c r="E8" s="34">
        <v>0</v>
      </c>
      <c r="F8" s="35">
        <v>11</v>
      </c>
      <c r="G8" s="36">
        <f t="shared" si="1"/>
        <v>0.048672566371681415</v>
      </c>
    </row>
    <row r="9" spans="1:7" ht="51.75" customHeight="1">
      <c r="A9" s="9" t="s">
        <v>20</v>
      </c>
      <c r="B9" s="32">
        <v>46</v>
      </c>
      <c r="C9" s="33">
        <f t="shared" si="0"/>
        <v>0.20353982300884957</v>
      </c>
      <c r="D9" s="29">
        <v>0</v>
      </c>
      <c r="E9" s="34">
        <v>0</v>
      </c>
      <c r="F9" s="35">
        <v>46</v>
      </c>
      <c r="G9" s="36">
        <f t="shared" si="1"/>
        <v>0.20353982300884957</v>
      </c>
    </row>
    <row r="10" spans="1:7" ht="53.25" customHeight="1">
      <c r="A10" s="9" t="s">
        <v>6</v>
      </c>
      <c r="B10" s="32">
        <v>6</v>
      </c>
      <c r="C10" s="37">
        <f t="shared" si="0"/>
        <v>0.02654867256637168</v>
      </c>
      <c r="D10" s="29">
        <v>0</v>
      </c>
      <c r="E10" s="34">
        <v>0</v>
      </c>
      <c r="F10" s="35">
        <v>6</v>
      </c>
      <c r="G10" s="30">
        <f t="shared" si="1"/>
        <v>0.02654867256637168</v>
      </c>
    </row>
    <row r="11" spans="1:7" ht="54" customHeight="1">
      <c r="A11" s="9" t="s">
        <v>7</v>
      </c>
      <c r="B11" s="32">
        <v>49</v>
      </c>
      <c r="C11" s="37">
        <f t="shared" si="0"/>
        <v>0.2168141592920354</v>
      </c>
      <c r="D11" s="29">
        <v>0</v>
      </c>
      <c r="E11" s="34">
        <v>0</v>
      </c>
      <c r="F11" s="35">
        <v>49</v>
      </c>
      <c r="G11" s="30">
        <f t="shared" si="1"/>
        <v>0.2168141592920354</v>
      </c>
    </row>
    <row r="12" spans="1:7" ht="51.75" customHeight="1">
      <c r="A12" s="9" t="s">
        <v>8</v>
      </c>
      <c r="B12" s="32">
        <v>24</v>
      </c>
      <c r="C12" s="33">
        <f t="shared" si="0"/>
        <v>0.10619469026548672</v>
      </c>
      <c r="D12" s="29">
        <v>0</v>
      </c>
      <c r="E12" s="34">
        <v>0</v>
      </c>
      <c r="F12" s="35">
        <v>24</v>
      </c>
      <c r="G12" s="36">
        <f t="shared" si="1"/>
        <v>0.10619469026548672</v>
      </c>
    </row>
    <row r="13" spans="1:7" ht="53.25" customHeight="1">
      <c r="A13" s="31" t="s">
        <v>9</v>
      </c>
      <c r="B13" s="38">
        <v>0</v>
      </c>
      <c r="C13" s="33">
        <f t="shared" si="0"/>
        <v>0</v>
      </c>
      <c r="D13" s="39">
        <v>0</v>
      </c>
      <c r="E13" s="40">
        <v>0</v>
      </c>
      <c r="F13" s="41">
        <v>0</v>
      </c>
      <c r="G13" s="36">
        <f t="shared" si="1"/>
        <v>0</v>
      </c>
    </row>
    <row r="14" spans="1:7" ht="54" customHeight="1">
      <c r="A14" s="9" t="s">
        <v>10</v>
      </c>
      <c r="B14" s="32">
        <v>10</v>
      </c>
      <c r="C14" s="37">
        <f t="shared" si="0"/>
        <v>0.04424778761061947</v>
      </c>
      <c r="D14" s="29">
        <v>0</v>
      </c>
      <c r="E14" s="34">
        <v>0</v>
      </c>
      <c r="F14" s="35">
        <v>10</v>
      </c>
      <c r="G14" s="30">
        <f t="shared" si="1"/>
        <v>0.04424778761061947</v>
      </c>
    </row>
    <row r="15" spans="1:7" ht="62.25" customHeight="1">
      <c r="A15" s="42" t="s">
        <v>11</v>
      </c>
      <c r="B15" s="43">
        <v>30</v>
      </c>
      <c r="C15" s="44">
        <v>0.055</v>
      </c>
      <c r="D15" s="45">
        <v>0</v>
      </c>
      <c r="E15" s="46">
        <v>0</v>
      </c>
      <c r="F15" s="47">
        <v>30</v>
      </c>
      <c r="G15" s="48">
        <v>0.055</v>
      </c>
    </row>
    <row r="16" spans="1:7" ht="43.5" customHeight="1">
      <c r="A16" s="138" t="s">
        <v>12</v>
      </c>
      <c r="B16" s="138"/>
      <c r="C16" s="138"/>
      <c r="D16" s="138"/>
      <c r="E16" s="138"/>
      <c r="F16" s="138"/>
      <c r="G16" s="138"/>
    </row>
  </sheetData>
  <sheetProtection selectLockedCells="1" selectUnlockedCells="1"/>
  <mergeCells count="6">
    <mergeCell ref="A1:G1"/>
    <mergeCell ref="B2:E2"/>
    <mergeCell ref="B3:C3"/>
    <mergeCell ref="D3:E3"/>
    <mergeCell ref="F3:G3"/>
    <mergeCell ref="A16:G16"/>
  </mergeCells>
  <printOptions/>
  <pageMargins left="0.7" right="0.7" top="0.3" bottom="0.3" header="0.3" footer="0.3"/>
  <pageSetup horizontalDpi="300" verticalDpi="300" orientation="portrait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G1"/>
    </sheetView>
  </sheetViews>
  <sheetFormatPr defaultColWidth="9.50390625" defaultRowHeight="16.5"/>
  <cols>
    <col min="1" max="1" width="37.875" style="2" customWidth="1"/>
    <col min="2" max="7" width="16.625" style="2" customWidth="1"/>
    <col min="8" max="16384" width="9.50390625" style="2" customWidth="1"/>
  </cols>
  <sheetData>
    <row r="1" spans="1:7" ht="79.5" customHeight="1">
      <c r="A1" s="135" t="s">
        <v>13</v>
      </c>
      <c r="B1" s="135"/>
      <c r="C1" s="135"/>
      <c r="D1" s="135"/>
      <c r="E1" s="135"/>
      <c r="F1" s="135"/>
      <c r="G1" s="135"/>
    </row>
    <row r="2" spans="1:7" ht="39.75" customHeight="1">
      <c r="A2" s="14"/>
      <c r="B2" s="136" t="s">
        <v>21</v>
      </c>
      <c r="C2" s="136"/>
      <c r="D2" s="136"/>
      <c r="E2" s="136"/>
      <c r="F2" s="15"/>
      <c r="G2" s="16" t="s">
        <v>15</v>
      </c>
    </row>
    <row r="3" spans="1:7" ht="15" customHeight="1">
      <c r="A3" s="17"/>
      <c r="B3" s="137" t="s">
        <v>16</v>
      </c>
      <c r="C3" s="137"/>
      <c r="D3" s="137" t="s">
        <v>0</v>
      </c>
      <c r="E3" s="137"/>
      <c r="F3" s="137" t="s">
        <v>17</v>
      </c>
      <c r="G3" s="137"/>
    </row>
    <row r="4" spans="1:7" ht="47.25">
      <c r="A4" s="18"/>
      <c r="B4" s="19" t="s">
        <v>18</v>
      </c>
      <c r="C4" s="20" t="s">
        <v>19</v>
      </c>
      <c r="D4" s="19" t="s">
        <v>18</v>
      </c>
      <c r="E4" s="21" t="s">
        <v>19</v>
      </c>
      <c r="F4" s="19" t="s">
        <v>18</v>
      </c>
      <c r="G4" s="19" t="s">
        <v>19</v>
      </c>
    </row>
    <row r="5" spans="1:7" ht="28.5" customHeight="1">
      <c r="A5" s="22" t="s">
        <v>2</v>
      </c>
      <c r="B5" s="49">
        <v>166</v>
      </c>
      <c r="C5" s="24">
        <v>1</v>
      </c>
      <c r="D5" s="6">
        <v>0</v>
      </c>
      <c r="E5" s="25">
        <v>0</v>
      </c>
      <c r="F5" s="6">
        <v>166</v>
      </c>
      <c r="G5" s="26">
        <v>1</v>
      </c>
    </row>
    <row r="6" spans="1:7" ht="48" customHeight="1">
      <c r="A6" s="7" t="s">
        <v>3</v>
      </c>
      <c r="B6" s="27"/>
      <c r="C6" s="28"/>
      <c r="D6" s="5"/>
      <c r="E6" s="30"/>
      <c r="F6" s="5"/>
      <c r="G6" s="30"/>
    </row>
    <row r="7" spans="1:7" ht="47.25" customHeight="1">
      <c r="A7" s="31" t="s">
        <v>4</v>
      </c>
      <c r="B7" s="32">
        <v>35</v>
      </c>
      <c r="C7" s="33">
        <f aca="true" t="shared" si="0" ref="C7:C14">B7/$B$5</f>
        <v>0.21084337349397592</v>
      </c>
      <c r="D7" s="5">
        <v>0</v>
      </c>
      <c r="E7" s="34">
        <v>0</v>
      </c>
      <c r="F7" s="8">
        <v>35</v>
      </c>
      <c r="G7" s="36">
        <f aca="true" t="shared" si="1" ref="G7:G14">F7/$F$5</f>
        <v>0.21084337349397592</v>
      </c>
    </row>
    <row r="8" spans="1:7" ht="55.5" customHeight="1">
      <c r="A8" s="7" t="s">
        <v>5</v>
      </c>
      <c r="B8" s="32">
        <v>9</v>
      </c>
      <c r="C8" s="33">
        <f t="shared" si="0"/>
        <v>0.05421686746987952</v>
      </c>
      <c r="D8" s="5">
        <v>0</v>
      </c>
      <c r="E8" s="34">
        <v>0</v>
      </c>
      <c r="F8" s="8">
        <v>9</v>
      </c>
      <c r="G8" s="36">
        <f t="shared" si="1"/>
        <v>0.05421686746987952</v>
      </c>
    </row>
    <row r="9" spans="1:7" ht="51.75" customHeight="1">
      <c r="A9" s="9" t="s">
        <v>20</v>
      </c>
      <c r="B9" s="32">
        <v>34</v>
      </c>
      <c r="C9" s="33">
        <f t="shared" si="0"/>
        <v>0.20481927710843373</v>
      </c>
      <c r="D9" s="5">
        <v>0</v>
      </c>
      <c r="E9" s="34">
        <v>0</v>
      </c>
      <c r="F9" s="8">
        <v>34</v>
      </c>
      <c r="G9" s="36">
        <f t="shared" si="1"/>
        <v>0.20481927710843373</v>
      </c>
    </row>
    <row r="10" spans="1:7" ht="53.25" customHeight="1">
      <c r="A10" s="9" t="s">
        <v>6</v>
      </c>
      <c r="B10" s="32">
        <v>1</v>
      </c>
      <c r="C10" s="37">
        <f t="shared" si="0"/>
        <v>0.006024096385542169</v>
      </c>
      <c r="D10" s="5">
        <v>0</v>
      </c>
      <c r="E10" s="34">
        <v>0</v>
      </c>
      <c r="F10" s="8">
        <v>1</v>
      </c>
      <c r="G10" s="30">
        <f t="shared" si="1"/>
        <v>0.006024096385542169</v>
      </c>
    </row>
    <row r="11" spans="1:7" ht="54" customHeight="1">
      <c r="A11" s="9" t="s">
        <v>7</v>
      </c>
      <c r="B11" s="32">
        <v>52</v>
      </c>
      <c r="C11" s="37">
        <f t="shared" si="0"/>
        <v>0.3132530120481928</v>
      </c>
      <c r="D11" s="5">
        <v>0</v>
      </c>
      <c r="E11" s="34">
        <v>0</v>
      </c>
      <c r="F11" s="8">
        <v>52</v>
      </c>
      <c r="G11" s="30">
        <f t="shared" si="1"/>
        <v>0.3132530120481928</v>
      </c>
    </row>
    <row r="12" spans="1:7" ht="51.75" customHeight="1">
      <c r="A12" s="9" t="s">
        <v>8</v>
      </c>
      <c r="B12" s="32">
        <v>18</v>
      </c>
      <c r="C12" s="33">
        <f t="shared" si="0"/>
        <v>0.10843373493975904</v>
      </c>
      <c r="D12" s="5">
        <v>0</v>
      </c>
      <c r="E12" s="34">
        <v>0</v>
      </c>
      <c r="F12" s="8">
        <v>18</v>
      </c>
      <c r="G12" s="36">
        <f t="shared" si="1"/>
        <v>0.10843373493975904</v>
      </c>
    </row>
    <row r="13" spans="1:7" ht="53.25" customHeight="1">
      <c r="A13" s="31" t="s">
        <v>9</v>
      </c>
      <c r="B13" s="38">
        <v>1</v>
      </c>
      <c r="C13" s="33">
        <f t="shared" si="0"/>
        <v>0.006024096385542169</v>
      </c>
      <c r="D13" s="39">
        <v>0</v>
      </c>
      <c r="E13" s="40">
        <v>0</v>
      </c>
      <c r="F13" s="41">
        <v>1</v>
      </c>
      <c r="G13" s="36">
        <f t="shared" si="1"/>
        <v>0.006024096385542169</v>
      </c>
    </row>
    <row r="14" spans="1:7" ht="54" customHeight="1">
      <c r="A14" s="9" t="s">
        <v>10</v>
      </c>
      <c r="B14" s="32">
        <v>7</v>
      </c>
      <c r="C14" s="37">
        <f t="shared" si="0"/>
        <v>0.04216867469879518</v>
      </c>
      <c r="D14" s="5">
        <v>0</v>
      </c>
      <c r="E14" s="34">
        <v>0</v>
      </c>
      <c r="F14" s="8">
        <v>7</v>
      </c>
      <c r="G14" s="30">
        <f t="shared" si="1"/>
        <v>0.04216867469879518</v>
      </c>
    </row>
    <row r="15" spans="1:7" ht="62.25" customHeight="1">
      <c r="A15" s="42" t="s">
        <v>11</v>
      </c>
      <c r="B15" s="43">
        <v>9</v>
      </c>
      <c r="C15" s="44">
        <v>0.055</v>
      </c>
      <c r="D15" s="45">
        <v>0</v>
      </c>
      <c r="E15" s="46">
        <v>0</v>
      </c>
      <c r="F15" s="47">
        <v>9</v>
      </c>
      <c r="G15" s="48">
        <v>0.055</v>
      </c>
    </row>
    <row r="16" spans="1:7" ht="23.25" customHeight="1">
      <c r="A16" s="138" t="s">
        <v>12</v>
      </c>
      <c r="B16" s="138"/>
      <c r="C16" s="138"/>
      <c r="D16" s="138"/>
      <c r="E16" s="138"/>
      <c r="F16" s="138"/>
      <c r="G16" s="138"/>
    </row>
  </sheetData>
  <sheetProtection selectLockedCells="1" selectUnlockedCells="1"/>
  <mergeCells count="6">
    <mergeCell ref="A1:G1"/>
    <mergeCell ref="B2:E2"/>
    <mergeCell ref="B3:C3"/>
    <mergeCell ref="D3:E3"/>
    <mergeCell ref="F3:G3"/>
    <mergeCell ref="A16:G16"/>
  </mergeCells>
  <printOptions/>
  <pageMargins left="0.7" right="0.7" top="0.3" bottom="0.3" header="0.3" footer="0.3"/>
  <pageSetup horizontalDpi="300" verticalDpi="300" orientation="portrait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G1"/>
    </sheetView>
  </sheetViews>
  <sheetFormatPr defaultColWidth="9.50390625" defaultRowHeight="16.5"/>
  <cols>
    <col min="1" max="1" width="37.875" style="2" customWidth="1"/>
    <col min="2" max="7" width="16.625" style="2" customWidth="1"/>
    <col min="8" max="16384" width="9.50390625" style="2" customWidth="1"/>
  </cols>
  <sheetData>
    <row r="1" spans="1:7" ht="79.5" customHeight="1">
      <c r="A1" s="135" t="s">
        <v>13</v>
      </c>
      <c r="B1" s="135"/>
      <c r="C1" s="135"/>
      <c r="D1" s="135"/>
      <c r="E1" s="135"/>
      <c r="F1" s="135"/>
      <c r="G1" s="135"/>
    </row>
    <row r="2" spans="1:7" ht="39.75" customHeight="1">
      <c r="A2" s="14"/>
      <c r="B2" s="136" t="s">
        <v>22</v>
      </c>
      <c r="C2" s="136"/>
      <c r="D2" s="136"/>
      <c r="E2" s="136"/>
      <c r="F2" s="15"/>
      <c r="G2" s="16" t="s">
        <v>15</v>
      </c>
    </row>
    <row r="3" spans="1:7" ht="15" customHeight="1">
      <c r="A3" s="50"/>
      <c r="B3" s="137" t="s">
        <v>16</v>
      </c>
      <c r="C3" s="137"/>
      <c r="D3" s="137" t="s">
        <v>0</v>
      </c>
      <c r="E3" s="137"/>
      <c r="F3" s="137" t="s">
        <v>17</v>
      </c>
      <c r="G3" s="137"/>
    </row>
    <row r="4" spans="1:7" ht="47.25">
      <c r="A4" s="51"/>
      <c r="B4" s="52" t="s">
        <v>18</v>
      </c>
      <c r="C4" s="21" t="s">
        <v>19</v>
      </c>
      <c r="D4" s="19" t="s">
        <v>18</v>
      </c>
      <c r="E4" s="21" t="s">
        <v>19</v>
      </c>
      <c r="F4" s="19" t="s">
        <v>18</v>
      </c>
      <c r="G4" s="19" t="s">
        <v>19</v>
      </c>
    </row>
    <row r="5" spans="1:7" ht="16.5">
      <c r="A5" s="53" t="s">
        <v>2</v>
      </c>
      <c r="B5" s="54">
        <f>SUM(B7:B15)</f>
        <v>182</v>
      </c>
      <c r="C5" s="55">
        <v>1</v>
      </c>
      <c r="D5" s="56">
        <v>0</v>
      </c>
      <c r="E5" s="57">
        <v>0</v>
      </c>
      <c r="F5" s="56">
        <v>182</v>
      </c>
      <c r="G5" s="55">
        <v>1</v>
      </c>
    </row>
    <row r="6" spans="1:7" ht="30" customHeight="1">
      <c r="A6" s="58" t="s">
        <v>3</v>
      </c>
      <c r="B6" s="59"/>
      <c r="C6" s="60"/>
      <c r="D6" s="60"/>
      <c r="E6" s="61"/>
      <c r="F6" s="60"/>
      <c r="G6" s="61"/>
    </row>
    <row r="7" spans="1:7" ht="30" customHeight="1">
      <c r="A7" s="62" t="s">
        <v>4</v>
      </c>
      <c r="B7" s="63">
        <f aca="true" t="shared" si="0" ref="B7:B15">D7+F7+H7</f>
        <v>19</v>
      </c>
      <c r="C7" s="64">
        <f aca="true" t="shared" si="1" ref="C7:C15">B7/$B$5</f>
        <v>0.1043956043956044</v>
      </c>
      <c r="D7" s="60">
        <v>0</v>
      </c>
      <c r="E7" s="65">
        <v>0</v>
      </c>
      <c r="F7" s="66">
        <v>19</v>
      </c>
      <c r="G7" s="64">
        <f aca="true" t="shared" si="2" ref="G7:G15">F7/$F$5</f>
        <v>0.1043956043956044</v>
      </c>
    </row>
    <row r="8" spans="1:7" ht="30" customHeight="1">
      <c r="A8" s="58" t="s">
        <v>5</v>
      </c>
      <c r="B8" s="63">
        <f t="shared" si="0"/>
        <v>23</v>
      </c>
      <c r="C8" s="64">
        <f t="shared" si="1"/>
        <v>0.12637362637362637</v>
      </c>
      <c r="D8" s="60">
        <v>0</v>
      </c>
      <c r="E8" s="65">
        <v>0</v>
      </c>
      <c r="F8" s="66">
        <v>23</v>
      </c>
      <c r="G8" s="64">
        <f t="shared" si="2"/>
        <v>0.12637362637362637</v>
      </c>
    </row>
    <row r="9" spans="1:7" ht="30" customHeight="1">
      <c r="A9" s="67" t="s">
        <v>20</v>
      </c>
      <c r="B9" s="63">
        <f t="shared" si="0"/>
        <v>15</v>
      </c>
      <c r="C9" s="64">
        <f t="shared" si="1"/>
        <v>0.08241758241758242</v>
      </c>
      <c r="D9" s="60">
        <v>0</v>
      </c>
      <c r="E9" s="65">
        <v>0</v>
      </c>
      <c r="F9" s="66">
        <v>15</v>
      </c>
      <c r="G9" s="64">
        <f t="shared" si="2"/>
        <v>0.08241758241758242</v>
      </c>
    </row>
    <row r="10" spans="1:7" ht="30" customHeight="1">
      <c r="A10" s="67" t="s">
        <v>6</v>
      </c>
      <c r="B10" s="63">
        <f t="shared" si="0"/>
        <v>3</v>
      </c>
      <c r="C10" s="64">
        <f t="shared" si="1"/>
        <v>0.016483516483516484</v>
      </c>
      <c r="D10" s="60">
        <v>0</v>
      </c>
      <c r="E10" s="65">
        <v>0</v>
      </c>
      <c r="F10" s="66">
        <v>3</v>
      </c>
      <c r="G10" s="64">
        <f t="shared" si="2"/>
        <v>0.016483516483516484</v>
      </c>
    </row>
    <row r="11" spans="1:7" ht="30" customHeight="1">
      <c r="A11" s="67" t="s">
        <v>7</v>
      </c>
      <c r="B11" s="63">
        <f t="shared" si="0"/>
        <v>78</v>
      </c>
      <c r="C11" s="64">
        <f t="shared" si="1"/>
        <v>0.42857142857142855</v>
      </c>
      <c r="D11" s="60">
        <v>0</v>
      </c>
      <c r="E11" s="65">
        <v>0</v>
      </c>
      <c r="F11" s="66">
        <v>78</v>
      </c>
      <c r="G11" s="64">
        <f t="shared" si="2"/>
        <v>0.42857142857142855</v>
      </c>
    </row>
    <row r="12" spans="1:7" ht="30" customHeight="1">
      <c r="A12" s="67" t="s">
        <v>8</v>
      </c>
      <c r="B12" s="63">
        <f t="shared" si="0"/>
        <v>27</v>
      </c>
      <c r="C12" s="64">
        <f t="shared" si="1"/>
        <v>0.14835164835164835</v>
      </c>
      <c r="D12" s="60">
        <v>0</v>
      </c>
      <c r="E12" s="65">
        <v>0</v>
      </c>
      <c r="F12" s="66">
        <v>27</v>
      </c>
      <c r="G12" s="64">
        <f t="shared" si="2"/>
        <v>0.14835164835164835</v>
      </c>
    </row>
    <row r="13" spans="1:7" ht="30" customHeight="1">
      <c r="A13" s="67" t="s">
        <v>9</v>
      </c>
      <c r="B13" s="63">
        <f t="shared" si="0"/>
        <v>6</v>
      </c>
      <c r="C13" s="64">
        <f t="shared" si="1"/>
        <v>0.03296703296703297</v>
      </c>
      <c r="D13" s="60">
        <v>0</v>
      </c>
      <c r="E13" s="65">
        <v>0</v>
      </c>
      <c r="F13" s="66">
        <v>6</v>
      </c>
      <c r="G13" s="64">
        <f t="shared" si="2"/>
        <v>0.03296703296703297</v>
      </c>
    </row>
    <row r="14" spans="1:7" ht="30" customHeight="1">
      <c r="A14" s="67" t="s">
        <v>10</v>
      </c>
      <c r="B14" s="63">
        <f t="shared" si="0"/>
        <v>4</v>
      </c>
      <c r="C14" s="64">
        <f t="shared" si="1"/>
        <v>0.02197802197802198</v>
      </c>
      <c r="D14" s="60">
        <v>0</v>
      </c>
      <c r="E14" s="65">
        <v>0</v>
      </c>
      <c r="F14" s="66">
        <v>4</v>
      </c>
      <c r="G14" s="64">
        <f t="shared" si="2"/>
        <v>0.02197802197802198</v>
      </c>
    </row>
    <row r="15" spans="1:7" ht="30" customHeight="1">
      <c r="A15" s="67" t="s">
        <v>11</v>
      </c>
      <c r="B15" s="63">
        <f t="shared" si="0"/>
        <v>7</v>
      </c>
      <c r="C15" s="64">
        <f t="shared" si="1"/>
        <v>0.038461538461538464</v>
      </c>
      <c r="D15" s="60">
        <v>0</v>
      </c>
      <c r="E15" s="65">
        <v>0</v>
      </c>
      <c r="F15" s="66">
        <v>7</v>
      </c>
      <c r="G15" s="64">
        <f t="shared" si="2"/>
        <v>0.038461538461538464</v>
      </c>
    </row>
    <row r="16" spans="1:7" ht="23.25" customHeight="1">
      <c r="A16" s="139" t="s">
        <v>12</v>
      </c>
      <c r="B16" s="139"/>
      <c r="C16" s="139"/>
      <c r="D16" s="139"/>
      <c r="E16" s="139"/>
      <c r="F16" s="139"/>
      <c r="G16" s="139"/>
    </row>
  </sheetData>
  <sheetProtection selectLockedCells="1" selectUnlockedCells="1"/>
  <mergeCells count="6">
    <mergeCell ref="A1:G1"/>
    <mergeCell ref="B2:E2"/>
    <mergeCell ref="B3:C3"/>
    <mergeCell ref="D3:E3"/>
    <mergeCell ref="F3:G3"/>
    <mergeCell ref="A16:G16"/>
  </mergeCells>
  <printOptions/>
  <pageMargins left="0.7" right="0.7" top="0.3" bottom="0.3" header="0.3" footer="0.3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G1"/>
    </sheetView>
  </sheetViews>
  <sheetFormatPr defaultColWidth="9.50390625" defaultRowHeight="16.5"/>
  <cols>
    <col min="1" max="1" width="37.875" style="2" customWidth="1"/>
    <col min="2" max="7" width="16.625" style="2" customWidth="1"/>
    <col min="8" max="16384" width="9.50390625" style="2" customWidth="1"/>
  </cols>
  <sheetData>
    <row r="1" spans="1:7" ht="79.5" customHeight="1">
      <c r="A1" s="135" t="s">
        <v>23</v>
      </c>
      <c r="B1" s="135"/>
      <c r="C1" s="135"/>
      <c r="D1" s="135"/>
      <c r="E1" s="135"/>
      <c r="F1" s="135"/>
      <c r="G1" s="135"/>
    </row>
    <row r="2" spans="1:7" ht="39.75" customHeight="1">
      <c r="A2" s="14"/>
      <c r="B2" s="136" t="s">
        <v>24</v>
      </c>
      <c r="C2" s="136"/>
      <c r="D2" s="136"/>
      <c r="E2" s="136"/>
      <c r="F2" s="15"/>
      <c r="G2" s="16" t="s">
        <v>15</v>
      </c>
    </row>
    <row r="3" spans="1:7" ht="15" customHeight="1">
      <c r="A3" s="50"/>
      <c r="B3" s="137" t="s">
        <v>16</v>
      </c>
      <c r="C3" s="137"/>
      <c r="D3" s="137" t="s">
        <v>0</v>
      </c>
      <c r="E3" s="137"/>
      <c r="F3" s="137" t="s">
        <v>17</v>
      </c>
      <c r="G3" s="137"/>
    </row>
    <row r="4" spans="1:7" ht="47.25">
      <c r="A4" s="51"/>
      <c r="B4" s="52" t="s">
        <v>18</v>
      </c>
      <c r="C4" s="21" t="s">
        <v>19</v>
      </c>
      <c r="D4" s="19" t="s">
        <v>18</v>
      </c>
      <c r="E4" s="21" t="s">
        <v>19</v>
      </c>
      <c r="F4" s="19" t="s">
        <v>18</v>
      </c>
      <c r="G4" s="19" t="s">
        <v>19</v>
      </c>
    </row>
    <row r="5" spans="1:7" ht="16.5">
      <c r="A5" s="53" t="s">
        <v>2</v>
      </c>
      <c r="B5" s="6">
        <v>159</v>
      </c>
      <c r="C5" s="26">
        <v>1</v>
      </c>
      <c r="D5" s="6">
        <v>0</v>
      </c>
      <c r="E5" s="25">
        <v>0</v>
      </c>
      <c r="F5" s="6">
        <v>159</v>
      </c>
      <c r="G5" s="26">
        <v>1</v>
      </c>
    </row>
    <row r="6" spans="1:7" ht="30" customHeight="1">
      <c r="A6" s="58" t="s">
        <v>3</v>
      </c>
      <c r="B6" s="5"/>
      <c r="C6" s="5"/>
      <c r="D6" s="5"/>
      <c r="E6" s="30"/>
      <c r="F6" s="5"/>
      <c r="G6" s="30"/>
    </row>
    <row r="7" spans="1:7" ht="30" customHeight="1">
      <c r="A7" s="62" t="s">
        <v>4</v>
      </c>
      <c r="B7" s="8">
        <v>16</v>
      </c>
      <c r="C7" s="36">
        <f aca="true" t="shared" si="0" ref="C7:C15">B7/$B$5</f>
        <v>0.10062893081761007</v>
      </c>
      <c r="D7" s="5">
        <v>0</v>
      </c>
      <c r="E7" s="34">
        <v>0</v>
      </c>
      <c r="F7" s="8">
        <v>16</v>
      </c>
      <c r="G7" s="36">
        <f aca="true" t="shared" si="1" ref="G7:G15">F7/$F$5</f>
        <v>0.10062893081761007</v>
      </c>
    </row>
    <row r="8" spans="1:7" ht="30" customHeight="1">
      <c r="A8" s="58" t="s">
        <v>5</v>
      </c>
      <c r="B8" s="8">
        <v>0</v>
      </c>
      <c r="C8" s="36">
        <f t="shared" si="0"/>
        <v>0</v>
      </c>
      <c r="D8" s="5">
        <v>0</v>
      </c>
      <c r="E8" s="34">
        <v>0</v>
      </c>
      <c r="F8" s="8">
        <v>0</v>
      </c>
      <c r="G8" s="36">
        <f t="shared" si="1"/>
        <v>0</v>
      </c>
    </row>
    <row r="9" spans="1:7" ht="30" customHeight="1">
      <c r="A9" s="67" t="s">
        <v>20</v>
      </c>
      <c r="B9" s="8">
        <v>38</v>
      </c>
      <c r="C9" s="36">
        <f t="shared" si="0"/>
        <v>0.2389937106918239</v>
      </c>
      <c r="D9" s="5">
        <v>0</v>
      </c>
      <c r="E9" s="34">
        <v>0</v>
      </c>
      <c r="F9" s="8">
        <v>38</v>
      </c>
      <c r="G9" s="36">
        <f t="shared" si="1"/>
        <v>0.2389937106918239</v>
      </c>
    </row>
    <row r="10" spans="1:7" ht="30" customHeight="1">
      <c r="A10" s="67" t="s">
        <v>6</v>
      </c>
      <c r="B10" s="8">
        <v>0</v>
      </c>
      <c r="C10" s="36">
        <f t="shared" si="0"/>
        <v>0</v>
      </c>
      <c r="D10" s="5">
        <v>0</v>
      </c>
      <c r="E10" s="34">
        <v>0</v>
      </c>
      <c r="F10" s="8">
        <v>0</v>
      </c>
      <c r="G10" s="36">
        <f t="shared" si="1"/>
        <v>0</v>
      </c>
    </row>
    <row r="11" spans="1:7" ht="30" customHeight="1">
      <c r="A11" s="67" t="s">
        <v>7</v>
      </c>
      <c r="B11" s="8">
        <f>39+21</f>
        <v>60</v>
      </c>
      <c r="C11" s="36">
        <f t="shared" si="0"/>
        <v>0.37735849056603776</v>
      </c>
      <c r="D11" s="5">
        <v>0</v>
      </c>
      <c r="E11" s="34">
        <v>0</v>
      </c>
      <c r="F11" s="8">
        <f>39+21</f>
        <v>60</v>
      </c>
      <c r="G11" s="36">
        <f t="shared" si="1"/>
        <v>0.37735849056603776</v>
      </c>
    </row>
    <row r="12" spans="1:7" ht="30" customHeight="1">
      <c r="A12" s="67" t="s">
        <v>8</v>
      </c>
      <c r="B12" s="8">
        <v>13</v>
      </c>
      <c r="C12" s="36">
        <f t="shared" si="0"/>
        <v>0.08176100628930817</v>
      </c>
      <c r="D12" s="5">
        <v>0</v>
      </c>
      <c r="E12" s="34">
        <v>0</v>
      </c>
      <c r="F12" s="8">
        <v>13</v>
      </c>
      <c r="G12" s="36">
        <f t="shared" si="1"/>
        <v>0.08176100628930817</v>
      </c>
    </row>
    <row r="13" spans="1:7" ht="30" customHeight="1">
      <c r="A13" s="67" t="s">
        <v>9</v>
      </c>
      <c r="B13" s="8">
        <v>0</v>
      </c>
      <c r="C13" s="36">
        <f t="shared" si="0"/>
        <v>0</v>
      </c>
      <c r="D13" s="5">
        <v>0</v>
      </c>
      <c r="E13" s="34">
        <v>0</v>
      </c>
      <c r="F13" s="8">
        <v>0</v>
      </c>
      <c r="G13" s="36">
        <f t="shared" si="1"/>
        <v>0</v>
      </c>
    </row>
    <row r="14" spans="1:7" ht="30" customHeight="1">
      <c r="A14" s="67" t="s">
        <v>10</v>
      </c>
      <c r="B14" s="8">
        <v>0</v>
      </c>
      <c r="C14" s="36">
        <f t="shared" si="0"/>
        <v>0</v>
      </c>
      <c r="D14" s="5">
        <v>0</v>
      </c>
      <c r="E14" s="34">
        <v>0</v>
      </c>
      <c r="F14" s="8">
        <v>0</v>
      </c>
      <c r="G14" s="36">
        <f t="shared" si="1"/>
        <v>0</v>
      </c>
    </row>
    <row r="15" spans="1:7" ht="30" customHeight="1">
      <c r="A15" s="67" t="s">
        <v>11</v>
      </c>
      <c r="B15" s="8">
        <v>32</v>
      </c>
      <c r="C15" s="36">
        <f t="shared" si="0"/>
        <v>0.20125786163522014</v>
      </c>
      <c r="D15" s="5">
        <v>0</v>
      </c>
      <c r="E15" s="34">
        <v>0</v>
      </c>
      <c r="F15" s="8">
        <v>32</v>
      </c>
      <c r="G15" s="36">
        <f t="shared" si="1"/>
        <v>0.20125786163522014</v>
      </c>
    </row>
    <row r="16" spans="1:7" ht="23.25" customHeight="1">
      <c r="A16" s="139" t="s">
        <v>12</v>
      </c>
      <c r="B16" s="139"/>
      <c r="C16" s="139"/>
      <c r="D16" s="139"/>
      <c r="E16" s="139"/>
      <c r="F16" s="139"/>
      <c r="G16" s="139"/>
    </row>
  </sheetData>
  <sheetProtection selectLockedCells="1" selectUnlockedCells="1"/>
  <mergeCells count="6">
    <mergeCell ref="A1:G1"/>
    <mergeCell ref="B2:E2"/>
    <mergeCell ref="B3:C3"/>
    <mergeCell ref="D3:E3"/>
    <mergeCell ref="F3:G3"/>
    <mergeCell ref="A16:G16"/>
  </mergeCells>
  <printOptions/>
  <pageMargins left="0.7" right="0.7" top="0.3" bottom="0.3" header="0.3" footer="0.3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50390625" defaultRowHeight="16.5"/>
  <cols>
    <col min="1" max="1" width="14.375" style="2" customWidth="1"/>
    <col min="2" max="2" width="11.875" style="2" customWidth="1"/>
    <col min="3" max="3" width="12.375" style="2" customWidth="1"/>
    <col min="4" max="4" width="12.75390625" style="2" customWidth="1"/>
    <col min="5" max="5" width="12.875" style="2" customWidth="1"/>
    <col min="6" max="6" width="13.25390625" style="2" customWidth="1"/>
    <col min="7" max="7" width="13.125" style="2" customWidth="1"/>
    <col min="8" max="16384" width="9.50390625" style="2" customWidth="1"/>
  </cols>
  <sheetData>
    <row r="1" spans="1:7" ht="82.5" customHeight="1">
      <c r="A1" s="135" t="s">
        <v>23</v>
      </c>
      <c r="B1" s="135"/>
      <c r="C1" s="135"/>
      <c r="D1" s="135"/>
      <c r="E1" s="135"/>
      <c r="F1" s="135"/>
      <c r="G1" s="135"/>
    </row>
    <row r="2" spans="1:7" ht="34.5" customHeight="1">
      <c r="A2" s="14"/>
      <c r="B2" s="136" t="s">
        <v>25</v>
      </c>
      <c r="C2" s="136"/>
      <c r="D2" s="136"/>
      <c r="E2" s="136"/>
      <c r="F2" s="15"/>
      <c r="G2" s="16" t="s">
        <v>15</v>
      </c>
    </row>
    <row r="3" spans="1:7" ht="15" customHeight="1">
      <c r="A3" s="50"/>
      <c r="B3" s="137" t="s">
        <v>16</v>
      </c>
      <c r="C3" s="137"/>
      <c r="D3" s="137" t="s">
        <v>0</v>
      </c>
      <c r="E3" s="137"/>
      <c r="F3" s="137" t="s">
        <v>17</v>
      </c>
      <c r="G3" s="137"/>
    </row>
    <row r="4" spans="1:7" ht="47.25">
      <c r="A4" s="51"/>
      <c r="B4" s="52" t="s">
        <v>18</v>
      </c>
      <c r="C4" s="21" t="s">
        <v>19</v>
      </c>
      <c r="D4" s="19" t="s">
        <v>18</v>
      </c>
      <c r="E4" s="21" t="s">
        <v>19</v>
      </c>
      <c r="F4" s="19" t="s">
        <v>18</v>
      </c>
      <c r="G4" s="19" t="s">
        <v>19</v>
      </c>
    </row>
    <row r="5" spans="1:7" ht="16.5">
      <c r="A5" s="53" t="s">
        <v>2</v>
      </c>
      <c r="B5" s="6">
        <v>289</v>
      </c>
      <c r="C5" s="26">
        <v>1</v>
      </c>
      <c r="D5" s="6">
        <v>0</v>
      </c>
      <c r="E5" s="25">
        <v>0</v>
      </c>
      <c r="F5" s="6">
        <v>289</v>
      </c>
      <c r="G5" s="25">
        <v>1</v>
      </c>
    </row>
    <row r="6" spans="1:7" ht="33">
      <c r="A6" s="58" t="s">
        <v>3</v>
      </c>
      <c r="B6" s="5"/>
      <c r="C6" s="5"/>
      <c r="D6" s="5"/>
      <c r="E6" s="30"/>
      <c r="F6" s="5"/>
      <c r="G6" s="30"/>
    </row>
    <row r="7" spans="1:7" ht="49.5">
      <c r="A7" s="62" t="s">
        <v>4</v>
      </c>
      <c r="B7" s="8">
        <v>44</v>
      </c>
      <c r="C7" s="68">
        <f>B7/B5</f>
        <v>0.1522491349480969</v>
      </c>
      <c r="D7" s="5">
        <v>0</v>
      </c>
      <c r="E7" s="34">
        <v>0</v>
      </c>
      <c r="F7" s="8">
        <v>44</v>
      </c>
      <c r="G7" s="68">
        <f>F7/F5</f>
        <v>0.1522491349480969</v>
      </c>
    </row>
    <row r="8" spans="1:7" ht="49.5">
      <c r="A8" s="58" t="s">
        <v>5</v>
      </c>
      <c r="B8" s="8">
        <v>6</v>
      </c>
      <c r="C8" s="68">
        <f>B8/B5</f>
        <v>0.020761245674740483</v>
      </c>
      <c r="D8" s="5">
        <v>0</v>
      </c>
      <c r="E8" s="34">
        <v>0</v>
      </c>
      <c r="F8" s="8">
        <v>6</v>
      </c>
      <c r="G8" s="68">
        <f>F8/F5</f>
        <v>0.020761245674740483</v>
      </c>
    </row>
    <row r="9" spans="1:7" ht="49.5">
      <c r="A9" s="67" t="s">
        <v>20</v>
      </c>
      <c r="B9" s="8">
        <v>38</v>
      </c>
      <c r="C9" s="69">
        <f>B9/B5</f>
        <v>0.1314878892733564</v>
      </c>
      <c r="D9" s="5">
        <v>0</v>
      </c>
      <c r="E9" s="34">
        <v>0</v>
      </c>
      <c r="F9" s="8">
        <v>38</v>
      </c>
      <c r="G9" s="69">
        <f>F9/F5</f>
        <v>0.1314878892733564</v>
      </c>
    </row>
    <row r="10" spans="1:7" ht="49.5">
      <c r="A10" s="67" t="s">
        <v>6</v>
      </c>
      <c r="B10" s="8">
        <v>0</v>
      </c>
      <c r="C10" s="5">
        <v>0</v>
      </c>
      <c r="D10" s="5">
        <v>0</v>
      </c>
      <c r="E10" s="34">
        <v>0</v>
      </c>
      <c r="F10" s="8">
        <v>0</v>
      </c>
      <c r="G10" s="5">
        <v>0</v>
      </c>
    </row>
    <row r="11" spans="1:7" ht="49.5">
      <c r="A11" s="67" t="s">
        <v>7</v>
      </c>
      <c r="B11" s="8">
        <v>68</v>
      </c>
      <c r="C11" s="70">
        <f>B11/B5</f>
        <v>0.23529411764705882</v>
      </c>
      <c r="D11" s="5">
        <v>0</v>
      </c>
      <c r="E11" s="34">
        <v>0</v>
      </c>
      <c r="F11" s="8">
        <v>68</v>
      </c>
      <c r="G11" s="70">
        <f>F11/F5</f>
        <v>0.23529411764705882</v>
      </c>
    </row>
    <row r="12" spans="1:7" ht="49.5">
      <c r="A12" s="67" t="s">
        <v>8</v>
      </c>
      <c r="B12" s="8">
        <v>17</v>
      </c>
      <c r="C12" s="69">
        <f>B12/B5</f>
        <v>0.058823529411764705</v>
      </c>
      <c r="D12" s="5">
        <v>0</v>
      </c>
      <c r="E12" s="34">
        <v>0</v>
      </c>
      <c r="F12" s="8">
        <v>17</v>
      </c>
      <c r="G12" s="69">
        <f>F12/F5</f>
        <v>0.058823529411764705</v>
      </c>
    </row>
    <row r="13" spans="1:7" ht="49.5">
      <c r="A13" s="67" t="s">
        <v>9</v>
      </c>
      <c r="B13" s="8">
        <v>1</v>
      </c>
      <c r="C13" s="70">
        <f>B13/B5</f>
        <v>0.0034602076124567475</v>
      </c>
      <c r="D13" s="5">
        <v>0</v>
      </c>
      <c r="E13" s="34">
        <v>0</v>
      </c>
      <c r="F13" s="8">
        <v>1</v>
      </c>
      <c r="G13" s="70">
        <f>F13/F5</f>
        <v>0.0034602076124567475</v>
      </c>
    </row>
    <row r="14" spans="1:7" ht="66">
      <c r="A14" s="67" t="s">
        <v>10</v>
      </c>
      <c r="B14" s="8">
        <v>1</v>
      </c>
      <c r="C14" s="70">
        <f>B14/B5</f>
        <v>0.0034602076124567475</v>
      </c>
      <c r="D14" s="5">
        <v>0</v>
      </c>
      <c r="E14" s="34">
        <v>0</v>
      </c>
      <c r="F14" s="8">
        <v>1</v>
      </c>
      <c r="G14" s="70">
        <f>F14/F5</f>
        <v>0.0034602076124567475</v>
      </c>
    </row>
    <row r="15" spans="1:7" ht="33">
      <c r="A15" s="67" t="s">
        <v>11</v>
      </c>
      <c r="B15" s="8">
        <v>114</v>
      </c>
      <c r="C15" s="69">
        <f>B15/B5</f>
        <v>0.3944636678200692</v>
      </c>
      <c r="D15" s="5">
        <v>0</v>
      </c>
      <c r="E15" s="34">
        <v>0</v>
      </c>
      <c r="F15" s="8">
        <v>114</v>
      </c>
      <c r="G15" s="69">
        <f>F15/F5</f>
        <v>0.3944636678200692</v>
      </c>
    </row>
    <row r="16" spans="1:7" ht="60" customHeight="1">
      <c r="A16" s="139" t="s">
        <v>12</v>
      </c>
      <c r="B16" s="139"/>
      <c r="C16" s="139"/>
      <c r="D16" s="139"/>
      <c r="E16" s="139"/>
      <c r="F16" s="139"/>
      <c r="G16" s="139"/>
    </row>
  </sheetData>
  <sheetProtection selectLockedCells="1" selectUnlockedCells="1"/>
  <mergeCells count="6">
    <mergeCell ref="A1:G1"/>
    <mergeCell ref="B2:E2"/>
    <mergeCell ref="B3:C3"/>
    <mergeCell ref="D3:E3"/>
    <mergeCell ref="F3:G3"/>
    <mergeCell ref="A16:G16"/>
  </mergeCells>
  <printOptions/>
  <pageMargins left="0.7" right="0.7" top="0.3" bottom="0.3" header="0.3" footer="0.3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50390625" defaultRowHeight="16.5"/>
  <cols>
    <col min="1" max="1" width="14.375" style="71" customWidth="1"/>
    <col min="2" max="2" width="11.875" style="71" customWidth="1"/>
    <col min="3" max="3" width="12.375" style="71" customWidth="1"/>
    <col min="4" max="4" width="12.75390625" style="71" customWidth="1"/>
    <col min="5" max="5" width="12.875" style="71" customWidth="1"/>
    <col min="6" max="6" width="13.25390625" style="71" customWidth="1"/>
    <col min="7" max="7" width="13.125" style="71" customWidth="1"/>
    <col min="8" max="16384" width="9.50390625" style="71" customWidth="1"/>
  </cols>
  <sheetData>
    <row r="1" spans="1:7" ht="82.5" customHeight="1">
      <c r="A1" s="135" t="s">
        <v>23</v>
      </c>
      <c r="B1" s="135"/>
      <c r="C1" s="135"/>
      <c r="D1" s="135"/>
      <c r="E1" s="135"/>
      <c r="F1" s="135"/>
      <c r="G1" s="135"/>
    </row>
    <row r="2" spans="1:7" ht="34.5" customHeight="1">
      <c r="A2" s="72"/>
      <c r="B2" s="140" t="s">
        <v>26</v>
      </c>
      <c r="C2" s="140"/>
      <c r="D2" s="140"/>
      <c r="E2" s="140"/>
      <c r="F2" s="73"/>
      <c r="G2" s="16" t="s">
        <v>15</v>
      </c>
    </row>
    <row r="3" spans="1:7" ht="15" customHeight="1">
      <c r="A3" s="74"/>
      <c r="B3" s="141" t="s">
        <v>27</v>
      </c>
      <c r="C3" s="141"/>
      <c r="D3" s="141" t="s">
        <v>28</v>
      </c>
      <c r="E3" s="141"/>
      <c r="F3" s="141" t="s">
        <v>29</v>
      </c>
      <c r="G3" s="141"/>
    </row>
    <row r="4" spans="1:7" ht="44.25">
      <c r="A4" s="75"/>
      <c r="B4" s="76" t="s">
        <v>30</v>
      </c>
      <c r="C4" s="77" t="s">
        <v>31</v>
      </c>
      <c r="D4" s="78" t="s">
        <v>30</v>
      </c>
      <c r="E4" s="77" t="s">
        <v>31</v>
      </c>
      <c r="F4" s="78" t="s">
        <v>30</v>
      </c>
      <c r="G4" s="78" t="s">
        <v>31</v>
      </c>
    </row>
    <row r="5" spans="1:7" ht="16.5">
      <c r="A5" s="79" t="s">
        <v>32</v>
      </c>
      <c r="B5" s="80">
        <v>400</v>
      </c>
      <c r="C5" s="81">
        <v>1</v>
      </c>
      <c r="D5" s="80">
        <v>0</v>
      </c>
      <c r="E5" s="82">
        <v>0</v>
      </c>
      <c r="F5" s="80">
        <v>400</v>
      </c>
      <c r="G5" s="82">
        <v>1</v>
      </c>
    </row>
    <row r="6" spans="1:7" ht="33">
      <c r="A6" s="58" t="s">
        <v>3</v>
      </c>
      <c r="B6" s="83"/>
      <c r="C6" s="83"/>
      <c r="D6" s="83"/>
      <c r="E6" s="84"/>
      <c r="F6" s="83"/>
      <c r="G6" s="84"/>
    </row>
    <row r="7" spans="1:7" ht="49.5">
      <c r="A7" s="62" t="s">
        <v>4</v>
      </c>
      <c r="B7" s="85">
        <v>60</v>
      </c>
      <c r="C7" s="86">
        <v>0.15</v>
      </c>
      <c r="D7" s="83">
        <v>0</v>
      </c>
      <c r="E7" s="87">
        <v>0</v>
      </c>
      <c r="F7" s="86">
        <v>0.15</v>
      </c>
      <c r="G7" s="85">
        <v>60</v>
      </c>
    </row>
    <row r="8" spans="1:7" ht="49.5">
      <c r="A8" s="58" t="s">
        <v>5</v>
      </c>
      <c r="B8" s="85">
        <v>9</v>
      </c>
      <c r="C8" s="88">
        <v>0.0225</v>
      </c>
      <c r="D8" s="83">
        <v>0</v>
      </c>
      <c r="E8" s="87">
        <v>0</v>
      </c>
      <c r="F8" s="88">
        <v>0.0225</v>
      </c>
      <c r="G8" s="85">
        <v>9</v>
      </c>
    </row>
    <row r="9" spans="1:7" ht="49.5">
      <c r="A9" s="67" t="s">
        <v>20</v>
      </c>
      <c r="B9" s="85">
        <v>52</v>
      </c>
      <c r="C9" s="89">
        <v>0.13</v>
      </c>
      <c r="D9" s="83">
        <v>0</v>
      </c>
      <c r="E9" s="87">
        <v>0</v>
      </c>
      <c r="F9" s="89">
        <v>0.13</v>
      </c>
      <c r="G9" s="85">
        <v>52</v>
      </c>
    </row>
    <row r="10" spans="1:7" ht="49.5">
      <c r="A10" s="67" t="s">
        <v>6</v>
      </c>
      <c r="B10" s="85">
        <v>0</v>
      </c>
      <c r="C10" s="83"/>
      <c r="D10" s="83">
        <v>0</v>
      </c>
      <c r="E10" s="87">
        <v>0</v>
      </c>
      <c r="F10" s="83">
        <v>0</v>
      </c>
      <c r="G10" s="85">
        <v>0</v>
      </c>
    </row>
    <row r="11" spans="1:7" ht="49.5">
      <c r="A11" s="67" t="s">
        <v>7</v>
      </c>
      <c r="B11" s="85">
        <v>94</v>
      </c>
      <c r="C11" s="88">
        <v>0.235</v>
      </c>
      <c r="D11" s="83">
        <v>0</v>
      </c>
      <c r="E11" s="87">
        <v>0</v>
      </c>
      <c r="F11" s="88">
        <v>0.235</v>
      </c>
      <c r="G11" s="85">
        <v>94</v>
      </c>
    </row>
    <row r="12" spans="1:7" ht="49.5">
      <c r="A12" s="67" t="s">
        <v>8</v>
      </c>
      <c r="B12" s="85">
        <v>24</v>
      </c>
      <c r="C12" s="89">
        <v>0.06</v>
      </c>
      <c r="D12" s="83">
        <v>0</v>
      </c>
      <c r="E12" s="87">
        <v>0</v>
      </c>
      <c r="F12" s="89">
        <v>0.06</v>
      </c>
      <c r="G12" s="85">
        <v>24</v>
      </c>
    </row>
    <row r="13" spans="1:7" ht="49.5">
      <c r="A13" s="67" t="s">
        <v>9</v>
      </c>
      <c r="B13" s="85">
        <v>2</v>
      </c>
      <c r="C13" s="88">
        <v>0.005</v>
      </c>
      <c r="D13" s="83">
        <v>0</v>
      </c>
      <c r="E13" s="87">
        <v>0</v>
      </c>
      <c r="F13" s="88">
        <v>0.005</v>
      </c>
      <c r="G13" s="85">
        <v>2</v>
      </c>
    </row>
    <row r="14" spans="1:7" ht="66">
      <c r="A14" s="67" t="s">
        <v>10</v>
      </c>
      <c r="B14" s="85">
        <v>1</v>
      </c>
      <c r="C14" s="88">
        <v>0.0025</v>
      </c>
      <c r="D14" s="83">
        <v>0</v>
      </c>
      <c r="E14" s="87">
        <v>0</v>
      </c>
      <c r="F14" s="88">
        <v>0.0025</v>
      </c>
      <c r="G14" s="85">
        <v>1</v>
      </c>
    </row>
    <row r="15" spans="1:7" ht="33">
      <c r="A15" s="67" t="s">
        <v>11</v>
      </c>
      <c r="B15" s="85">
        <v>158</v>
      </c>
      <c r="C15" s="89">
        <v>0.39</v>
      </c>
      <c r="D15" s="83">
        <v>0</v>
      </c>
      <c r="E15" s="87">
        <v>0</v>
      </c>
      <c r="F15" s="89">
        <v>0.39</v>
      </c>
      <c r="G15" s="85">
        <v>158</v>
      </c>
    </row>
    <row r="16" spans="1:7" ht="60" customHeight="1">
      <c r="A16" s="139" t="s">
        <v>12</v>
      </c>
      <c r="B16" s="139"/>
      <c r="C16" s="139"/>
      <c r="D16" s="139"/>
      <c r="E16" s="139"/>
      <c r="F16" s="139"/>
      <c r="G16" s="139"/>
    </row>
  </sheetData>
  <sheetProtection selectLockedCells="1" selectUnlockedCells="1"/>
  <mergeCells count="6">
    <mergeCell ref="A1:G1"/>
    <mergeCell ref="B2:E2"/>
    <mergeCell ref="B3:C3"/>
    <mergeCell ref="D3:E3"/>
    <mergeCell ref="F3:G3"/>
    <mergeCell ref="A16:G16"/>
  </mergeCells>
  <printOptions/>
  <pageMargins left="0.7" right="0.7" top="0.3" bottom="0.3" header="0.3" footer="0.3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"/>
    </sheetView>
  </sheetViews>
  <sheetFormatPr defaultColWidth="9.50390625" defaultRowHeight="16.5"/>
  <cols>
    <col min="1" max="1" width="17.25390625" style="90" customWidth="1"/>
    <col min="2" max="2" width="9.25390625" style="90" customWidth="1"/>
    <col min="3" max="3" width="12.375" style="90" customWidth="1"/>
    <col min="4" max="4" width="9.75390625" style="90" customWidth="1"/>
    <col min="5" max="5" width="11.00390625" style="90" customWidth="1"/>
    <col min="6" max="6" width="9.25390625" style="90" customWidth="1"/>
    <col min="7" max="7" width="11.125" style="90" customWidth="1"/>
    <col min="8" max="8" width="4.125" style="90" customWidth="1"/>
    <col min="9" max="16384" width="9.50390625" style="90" customWidth="1"/>
  </cols>
  <sheetData>
    <row r="1" spans="1:7" ht="84" customHeight="1">
      <c r="A1" s="142" t="s">
        <v>23</v>
      </c>
      <c r="B1" s="142"/>
      <c r="C1" s="142"/>
      <c r="D1" s="142"/>
      <c r="E1" s="142"/>
      <c r="F1" s="142"/>
      <c r="G1" s="142"/>
    </row>
    <row r="2" spans="1:7" ht="53.25" customHeight="1">
      <c r="A2" s="91"/>
      <c r="B2" s="140" t="s">
        <v>33</v>
      </c>
      <c r="C2" s="140"/>
      <c r="D2" s="140"/>
      <c r="E2" s="140"/>
      <c r="F2" s="92"/>
      <c r="G2" s="93" t="s">
        <v>15</v>
      </c>
    </row>
    <row r="3" spans="1:7" ht="15" customHeight="1">
      <c r="A3" s="74"/>
      <c r="B3" s="141" t="s">
        <v>27</v>
      </c>
      <c r="C3" s="141"/>
      <c r="D3" s="141" t="s">
        <v>28</v>
      </c>
      <c r="E3" s="141"/>
      <c r="F3" s="141" t="s">
        <v>29</v>
      </c>
      <c r="G3" s="141"/>
    </row>
    <row r="4" spans="1:7" ht="72" customHeight="1">
      <c r="A4" s="75"/>
      <c r="B4" s="94" t="s">
        <v>1</v>
      </c>
      <c r="C4" s="95" t="s">
        <v>34</v>
      </c>
      <c r="D4" s="4" t="s">
        <v>1</v>
      </c>
      <c r="E4" s="95" t="s">
        <v>34</v>
      </c>
      <c r="F4" s="4" t="s">
        <v>1</v>
      </c>
      <c r="G4" s="96" t="s">
        <v>34</v>
      </c>
    </row>
    <row r="5" spans="1:7" ht="33" customHeight="1">
      <c r="A5" s="97" t="s">
        <v>32</v>
      </c>
      <c r="B5" s="98">
        <v>300</v>
      </c>
      <c r="C5" s="99">
        <f>SUM(C7:C15)</f>
        <v>1</v>
      </c>
      <c r="D5" s="98">
        <f>SUM(D7:D15)</f>
        <v>2</v>
      </c>
      <c r="E5" s="100">
        <f>SUM(E7:E15)</f>
        <v>1</v>
      </c>
      <c r="F5" s="98">
        <f>SUM(F7:F15)</f>
        <v>298</v>
      </c>
      <c r="G5" s="100">
        <f>SUM(G7:G15)</f>
        <v>1</v>
      </c>
    </row>
    <row r="6" spans="1:7" ht="34.5" customHeight="1">
      <c r="A6" s="7" t="s">
        <v>3</v>
      </c>
      <c r="B6" s="101"/>
      <c r="C6" s="102"/>
      <c r="D6" s="101"/>
      <c r="E6" s="102"/>
      <c r="F6" s="101"/>
      <c r="G6" s="102"/>
    </row>
    <row r="7" spans="1:7" s="104" customFormat="1" ht="53.25" customHeight="1">
      <c r="A7" s="9" t="s">
        <v>4</v>
      </c>
      <c r="B7" s="98">
        <v>99</v>
      </c>
      <c r="C7" s="102">
        <f>B7/B5</f>
        <v>0.33</v>
      </c>
      <c r="D7" s="101">
        <v>2</v>
      </c>
      <c r="E7" s="102">
        <f>D7/D5</f>
        <v>1</v>
      </c>
      <c r="F7" s="103">
        <v>97</v>
      </c>
      <c r="G7" s="102">
        <f>F7/F5</f>
        <v>0.32550335570469796</v>
      </c>
    </row>
    <row r="8" spans="1:7" ht="53.25" customHeight="1">
      <c r="A8" s="7" t="s">
        <v>5</v>
      </c>
      <c r="B8" s="98">
        <f aca="true" t="shared" si="0" ref="B8:B15">SUM(D8+F8)</f>
        <v>11</v>
      </c>
      <c r="C8" s="102">
        <f>B8/B5</f>
        <v>0.03666666666666667</v>
      </c>
      <c r="D8" s="101">
        <v>0</v>
      </c>
      <c r="E8" s="102">
        <f>D8/D5</f>
        <v>0</v>
      </c>
      <c r="F8" s="105">
        <v>11</v>
      </c>
      <c r="G8" s="102">
        <f>F8/F5</f>
        <v>0.03691275167785235</v>
      </c>
    </row>
    <row r="9" spans="1:7" ht="57.75" customHeight="1">
      <c r="A9" s="9" t="s">
        <v>20</v>
      </c>
      <c r="B9" s="98">
        <f t="shared" si="0"/>
        <v>7</v>
      </c>
      <c r="C9" s="102">
        <f>B9/B5</f>
        <v>0.023333333333333334</v>
      </c>
      <c r="D9" s="101">
        <v>0</v>
      </c>
      <c r="E9" s="102">
        <f>D9/D5</f>
        <v>0</v>
      </c>
      <c r="F9" s="105">
        <v>7</v>
      </c>
      <c r="G9" s="102">
        <f>F9/F5</f>
        <v>0.02348993288590604</v>
      </c>
    </row>
    <row r="10" spans="1:7" ht="51.75" customHeight="1">
      <c r="A10" s="9" t="s">
        <v>6</v>
      </c>
      <c r="B10" s="98">
        <f t="shared" si="0"/>
        <v>0</v>
      </c>
      <c r="C10" s="102">
        <f>B10/B5</f>
        <v>0</v>
      </c>
      <c r="D10" s="101">
        <v>0</v>
      </c>
      <c r="E10" s="102">
        <f>D10/D5</f>
        <v>0</v>
      </c>
      <c r="F10" s="105">
        <v>0</v>
      </c>
      <c r="G10" s="102">
        <f>F10/F5</f>
        <v>0</v>
      </c>
    </row>
    <row r="11" spans="1:7" ht="54" customHeight="1">
      <c r="A11" s="9" t="s">
        <v>7</v>
      </c>
      <c r="B11" s="98">
        <f t="shared" si="0"/>
        <v>30</v>
      </c>
      <c r="C11" s="102">
        <f>B11/B5</f>
        <v>0.1</v>
      </c>
      <c r="D11" s="101">
        <v>0</v>
      </c>
      <c r="E11" s="102">
        <f>D11/D5</f>
        <v>0</v>
      </c>
      <c r="F11" s="105">
        <v>30</v>
      </c>
      <c r="G11" s="102">
        <f>F11/F5</f>
        <v>0.10067114093959731</v>
      </c>
    </row>
    <row r="12" spans="1:7" ht="34.5" customHeight="1">
      <c r="A12" s="9" t="s">
        <v>8</v>
      </c>
      <c r="B12" s="98">
        <f t="shared" si="0"/>
        <v>71</v>
      </c>
      <c r="C12" s="102">
        <f>B12/B5</f>
        <v>0.23666666666666666</v>
      </c>
      <c r="D12" s="101">
        <v>0</v>
      </c>
      <c r="E12" s="102">
        <f>D12/D5</f>
        <v>0</v>
      </c>
      <c r="F12" s="105">
        <v>71</v>
      </c>
      <c r="G12" s="102">
        <f>F12/F5</f>
        <v>0.23825503355704697</v>
      </c>
    </row>
    <row r="13" spans="1:7" s="107" customFormat="1" ht="51" customHeight="1">
      <c r="A13" s="9" t="s">
        <v>9</v>
      </c>
      <c r="B13" s="98">
        <f t="shared" si="0"/>
        <v>2</v>
      </c>
      <c r="C13" s="102">
        <f>B13/B5</f>
        <v>0.006666666666666667</v>
      </c>
      <c r="D13" s="106">
        <v>0</v>
      </c>
      <c r="E13" s="102">
        <f>D13/D5</f>
        <v>0</v>
      </c>
      <c r="F13" s="105">
        <v>2</v>
      </c>
      <c r="G13" s="102">
        <f>F13/F5</f>
        <v>0.006711409395973154</v>
      </c>
    </row>
    <row r="14" spans="1:7" ht="68.25" customHeight="1">
      <c r="A14" s="9" t="s">
        <v>10</v>
      </c>
      <c r="B14" s="98">
        <f t="shared" si="0"/>
        <v>1</v>
      </c>
      <c r="C14" s="102">
        <f>B14/B5</f>
        <v>0.0033333333333333335</v>
      </c>
      <c r="D14" s="101">
        <v>0</v>
      </c>
      <c r="E14" s="102">
        <f>D14/D5</f>
        <v>0</v>
      </c>
      <c r="F14" s="105">
        <v>1</v>
      </c>
      <c r="G14" s="102">
        <f>F14/F5</f>
        <v>0.003355704697986577</v>
      </c>
    </row>
    <row r="15" spans="1:7" ht="36" customHeight="1">
      <c r="A15" s="9" t="s">
        <v>11</v>
      </c>
      <c r="B15" s="98">
        <f t="shared" si="0"/>
        <v>79</v>
      </c>
      <c r="C15" s="102">
        <f>B15/B5</f>
        <v>0.2633333333333333</v>
      </c>
      <c r="D15" s="101">
        <v>0</v>
      </c>
      <c r="E15" s="102">
        <f>D15/D5</f>
        <v>0</v>
      </c>
      <c r="F15" s="105">
        <v>79</v>
      </c>
      <c r="G15" s="102">
        <f>F15/F5</f>
        <v>0.2651006711409396</v>
      </c>
    </row>
    <row r="16" spans="1:7" ht="55.5" customHeight="1">
      <c r="A16" s="143" t="s">
        <v>12</v>
      </c>
      <c r="B16" s="143"/>
      <c r="C16" s="143"/>
      <c r="D16" s="143"/>
      <c r="E16" s="143"/>
      <c r="F16" s="143"/>
      <c r="G16" s="143"/>
    </row>
    <row r="17" spans="1:7" s="1" customFormat="1" ht="15" customHeight="1">
      <c r="A17" s="130"/>
      <c r="B17" s="130"/>
      <c r="C17" s="130"/>
      <c r="D17" s="130"/>
      <c r="E17" s="130"/>
      <c r="F17" s="130"/>
      <c r="G17" s="130"/>
    </row>
    <row r="18" spans="1:7" s="1" customFormat="1" ht="15" customHeight="1">
      <c r="A18" s="130"/>
      <c r="B18" s="130"/>
      <c r="C18" s="130"/>
      <c r="D18" s="130"/>
      <c r="E18" s="130"/>
      <c r="F18" s="130"/>
      <c r="G18" s="130"/>
    </row>
  </sheetData>
  <sheetProtection selectLockedCells="1" selectUnlockedCells="1"/>
  <mergeCells count="8">
    <mergeCell ref="A17:G17"/>
    <mergeCell ref="A18:G18"/>
    <mergeCell ref="A1:G1"/>
    <mergeCell ref="B2:E2"/>
    <mergeCell ref="B3:C3"/>
    <mergeCell ref="D3:E3"/>
    <mergeCell ref="F3:G3"/>
    <mergeCell ref="A16:G16"/>
  </mergeCells>
  <printOptions horizontalCentered="1"/>
  <pageMargins left="0.7479166666666667" right="0.5902777777777778" top="0.5118055555555555" bottom="0.5118055555555555" header="0.5118055555555555" footer="0.5118055555555555"/>
  <pageSetup horizontalDpi="300" verticalDpi="300" orientation="portrait" paperSize="9" scale="84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"/>
    </sheetView>
  </sheetViews>
  <sheetFormatPr defaultColWidth="9.50390625" defaultRowHeight="16.5"/>
  <cols>
    <col min="1" max="1" width="17.25390625" style="90" customWidth="1"/>
    <col min="2" max="2" width="9.25390625" style="90" customWidth="1"/>
    <col min="3" max="3" width="12.375" style="90" customWidth="1"/>
    <col min="4" max="4" width="9.75390625" style="90" customWidth="1"/>
    <col min="5" max="5" width="11.00390625" style="90" customWidth="1"/>
    <col min="6" max="6" width="9.25390625" style="90" customWidth="1"/>
    <col min="7" max="7" width="11.125" style="90" customWidth="1"/>
    <col min="8" max="8" width="4.125" style="90" customWidth="1"/>
    <col min="9" max="16384" width="9.50390625" style="90" customWidth="1"/>
  </cols>
  <sheetData>
    <row r="1" spans="1:7" ht="84" customHeight="1">
      <c r="A1" s="142" t="s">
        <v>35</v>
      </c>
      <c r="B1" s="142"/>
      <c r="C1" s="142"/>
      <c r="D1" s="142"/>
      <c r="E1" s="142"/>
      <c r="F1" s="142"/>
      <c r="G1" s="142"/>
    </row>
    <row r="2" spans="1:7" ht="53.25" customHeight="1">
      <c r="A2" s="91"/>
      <c r="B2" s="140" t="s">
        <v>36</v>
      </c>
      <c r="C2" s="140"/>
      <c r="D2" s="140"/>
      <c r="E2" s="140"/>
      <c r="F2" s="92"/>
      <c r="G2" s="93" t="s">
        <v>15</v>
      </c>
    </row>
    <row r="3" spans="1:7" ht="15" customHeight="1">
      <c r="A3" s="74"/>
      <c r="B3" s="141" t="s">
        <v>27</v>
      </c>
      <c r="C3" s="141"/>
      <c r="D3" s="141" t="s">
        <v>28</v>
      </c>
      <c r="E3" s="141"/>
      <c r="F3" s="144" t="s">
        <v>29</v>
      </c>
      <c r="G3" s="144"/>
    </row>
    <row r="4" spans="1:7" ht="72" customHeight="1">
      <c r="A4" s="75"/>
      <c r="B4" s="94" t="s">
        <v>1</v>
      </c>
      <c r="C4" s="95" t="s">
        <v>34</v>
      </c>
      <c r="D4" s="4" t="s">
        <v>1</v>
      </c>
      <c r="E4" s="95" t="s">
        <v>34</v>
      </c>
      <c r="F4" s="4" t="s">
        <v>1</v>
      </c>
      <c r="G4" s="108" t="s">
        <v>34</v>
      </c>
    </row>
    <row r="5" spans="1:7" ht="33" customHeight="1">
      <c r="A5" s="97" t="s">
        <v>32</v>
      </c>
      <c r="B5" s="98">
        <f aca="true" t="shared" si="0" ref="B5:G5">SUM(B7:B15)</f>
        <v>146</v>
      </c>
      <c r="C5" s="99">
        <f t="shared" si="0"/>
        <v>0.9999999999999999</v>
      </c>
      <c r="D5" s="98">
        <f t="shared" si="0"/>
        <v>4</v>
      </c>
      <c r="E5" s="100">
        <f t="shared" si="0"/>
        <v>1</v>
      </c>
      <c r="F5" s="98">
        <f t="shared" si="0"/>
        <v>142</v>
      </c>
      <c r="G5" s="109">
        <f t="shared" si="0"/>
        <v>1</v>
      </c>
    </row>
    <row r="6" spans="1:7" ht="34.5" customHeight="1">
      <c r="A6" s="58" t="s">
        <v>3</v>
      </c>
      <c r="B6" s="101"/>
      <c r="C6" s="102"/>
      <c r="D6" s="101"/>
      <c r="E6" s="102"/>
      <c r="F6" s="101"/>
      <c r="G6" s="110"/>
    </row>
    <row r="7" spans="1:7" s="104" customFormat="1" ht="53.25" customHeight="1">
      <c r="A7" s="62" t="s">
        <v>4</v>
      </c>
      <c r="B7" s="98">
        <f aca="true" t="shared" si="1" ref="B7:B15">SUM(D7+F7)</f>
        <v>16</v>
      </c>
      <c r="C7" s="110">
        <f>B7/B5</f>
        <v>0.1095890410958904</v>
      </c>
      <c r="D7" s="101">
        <v>0</v>
      </c>
      <c r="E7" s="110">
        <f>D7/D5</f>
        <v>0</v>
      </c>
      <c r="F7" s="111">
        <v>16</v>
      </c>
      <c r="G7" s="110">
        <f>F7/F5</f>
        <v>0.11267605633802817</v>
      </c>
    </row>
    <row r="8" spans="1:7" ht="53.25" customHeight="1">
      <c r="A8" s="58" t="s">
        <v>5</v>
      </c>
      <c r="B8" s="98">
        <f t="shared" si="1"/>
        <v>23</v>
      </c>
      <c r="C8" s="110">
        <f>B8/B5</f>
        <v>0.15753424657534246</v>
      </c>
      <c r="D8" s="101">
        <v>0</v>
      </c>
      <c r="E8" s="110">
        <f>D8/D5</f>
        <v>0</v>
      </c>
      <c r="F8" s="105">
        <v>23</v>
      </c>
      <c r="G8" s="110">
        <f>F8/F5</f>
        <v>0.1619718309859155</v>
      </c>
    </row>
    <row r="9" spans="1:7" ht="57.75" customHeight="1">
      <c r="A9" s="67" t="s">
        <v>20</v>
      </c>
      <c r="B9" s="98">
        <f t="shared" si="1"/>
        <v>12</v>
      </c>
      <c r="C9" s="110">
        <f>B9/B5</f>
        <v>0.0821917808219178</v>
      </c>
      <c r="D9" s="101">
        <v>0</v>
      </c>
      <c r="E9" s="110">
        <f>D9/D5</f>
        <v>0</v>
      </c>
      <c r="F9" s="105">
        <v>12</v>
      </c>
      <c r="G9" s="110">
        <f>F9/F5</f>
        <v>0.08450704225352113</v>
      </c>
    </row>
    <row r="10" spans="1:7" ht="51.75" customHeight="1">
      <c r="A10" s="67" t="s">
        <v>6</v>
      </c>
      <c r="B10" s="98">
        <f t="shared" si="1"/>
        <v>0</v>
      </c>
      <c r="C10" s="110">
        <f>B10/B5</f>
        <v>0</v>
      </c>
      <c r="D10" s="101">
        <v>0</v>
      </c>
      <c r="E10" s="110">
        <f>D10/D5</f>
        <v>0</v>
      </c>
      <c r="F10" s="105">
        <v>0</v>
      </c>
      <c r="G10" s="110">
        <f>F10/F5</f>
        <v>0</v>
      </c>
    </row>
    <row r="11" spans="1:7" ht="54" customHeight="1">
      <c r="A11" s="67" t="s">
        <v>7</v>
      </c>
      <c r="B11" s="98">
        <f t="shared" si="1"/>
        <v>51</v>
      </c>
      <c r="C11" s="110">
        <f>B11/B5</f>
        <v>0.3493150684931507</v>
      </c>
      <c r="D11" s="101">
        <v>4</v>
      </c>
      <c r="E11" s="110">
        <f>D11/D5</f>
        <v>1</v>
      </c>
      <c r="F11" s="105">
        <v>47</v>
      </c>
      <c r="G11" s="110">
        <f>F11/F5</f>
        <v>0.33098591549295775</v>
      </c>
    </row>
    <row r="12" spans="1:7" ht="34.5" customHeight="1">
      <c r="A12" s="67" t="s">
        <v>8</v>
      </c>
      <c r="B12" s="98">
        <f t="shared" si="1"/>
        <v>36</v>
      </c>
      <c r="C12" s="110">
        <f>B12/B5</f>
        <v>0.2465753424657534</v>
      </c>
      <c r="D12" s="101">
        <v>0</v>
      </c>
      <c r="E12" s="110">
        <f>D12/D5</f>
        <v>0</v>
      </c>
      <c r="F12" s="105">
        <v>36</v>
      </c>
      <c r="G12" s="110">
        <f>F12/F5</f>
        <v>0.2535211267605634</v>
      </c>
    </row>
    <row r="13" spans="1:7" s="107" customFormat="1" ht="51" customHeight="1">
      <c r="A13" s="67" t="s">
        <v>9</v>
      </c>
      <c r="B13" s="98">
        <f t="shared" si="1"/>
        <v>1</v>
      </c>
      <c r="C13" s="110">
        <f>B13/B5</f>
        <v>0.00684931506849315</v>
      </c>
      <c r="D13" s="106">
        <v>0</v>
      </c>
      <c r="E13" s="110">
        <f>D13/D5</f>
        <v>0</v>
      </c>
      <c r="F13" s="105">
        <v>1</v>
      </c>
      <c r="G13" s="110">
        <f>F13/F5</f>
        <v>0.007042253521126761</v>
      </c>
    </row>
    <row r="14" spans="1:7" ht="68.25" customHeight="1">
      <c r="A14" s="67" t="s">
        <v>10</v>
      </c>
      <c r="B14" s="98">
        <f t="shared" si="1"/>
        <v>7</v>
      </c>
      <c r="C14" s="110">
        <f>B14/B5</f>
        <v>0.04794520547945205</v>
      </c>
      <c r="D14" s="101">
        <v>0</v>
      </c>
      <c r="E14" s="110">
        <f>D14/D5</f>
        <v>0</v>
      </c>
      <c r="F14" s="105">
        <v>7</v>
      </c>
      <c r="G14" s="110">
        <f>F14/F5</f>
        <v>0.04929577464788732</v>
      </c>
    </row>
    <row r="15" spans="1:7" ht="36" customHeight="1">
      <c r="A15" s="67" t="s">
        <v>11</v>
      </c>
      <c r="B15" s="98">
        <f t="shared" si="1"/>
        <v>0</v>
      </c>
      <c r="C15" s="110">
        <f>B15/B5</f>
        <v>0</v>
      </c>
      <c r="D15" s="101">
        <v>0</v>
      </c>
      <c r="E15" s="110">
        <f>D15/D5</f>
        <v>0</v>
      </c>
      <c r="F15" s="105">
        <v>0</v>
      </c>
      <c r="G15" s="110">
        <f>F15/F5</f>
        <v>0</v>
      </c>
    </row>
    <row r="16" spans="1:7" ht="55.5" customHeight="1">
      <c r="A16" s="139" t="s">
        <v>12</v>
      </c>
      <c r="B16" s="139"/>
      <c r="C16" s="139"/>
      <c r="D16" s="139"/>
      <c r="E16" s="139"/>
      <c r="F16" s="139"/>
      <c r="G16" s="139"/>
    </row>
    <row r="17" spans="1:7" s="1" customFormat="1" ht="15" customHeight="1">
      <c r="A17" s="130"/>
      <c r="B17" s="130"/>
      <c r="C17" s="130"/>
      <c r="D17" s="130"/>
      <c r="E17" s="130"/>
      <c r="F17" s="130"/>
      <c r="G17" s="130"/>
    </row>
    <row r="18" spans="1:7" s="1" customFormat="1" ht="15" customHeight="1">
      <c r="A18" s="130"/>
      <c r="B18" s="130"/>
      <c r="C18" s="130"/>
      <c r="D18" s="130"/>
      <c r="E18" s="130"/>
      <c r="F18" s="130"/>
      <c r="G18" s="130"/>
    </row>
  </sheetData>
  <sheetProtection selectLockedCells="1" selectUnlockedCells="1"/>
  <mergeCells count="8">
    <mergeCell ref="A17:G17"/>
    <mergeCell ref="A18:G18"/>
    <mergeCell ref="A1:G1"/>
    <mergeCell ref="B2:E2"/>
    <mergeCell ref="B3:C3"/>
    <mergeCell ref="D3:E3"/>
    <mergeCell ref="F3:G3"/>
    <mergeCell ref="A16:G16"/>
  </mergeCells>
  <printOptions horizontalCentered="1"/>
  <pageMargins left="0.7479166666666667" right="0.5902777777777778" top="0.5118055555555555" bottom="0.5118055555555555" header="0.5118055555555555" footer="0.5118055555555555"/>
  <pageSetup horizontalDpi="300" verticalDpi="3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吳同偉</dc:creator>
  <cp:keywords/>
  <dc:description/>
  <cp:lastModifiedBy>吳同偉</cp:lastModifiedBy>
  <dcterms:created xsi:type="dcterms:W3CDTF">2023-06-27T01:48:39Z</dcterms:created>
  <dcterms:modified xsi:type="dcterms:W3CDTF">2023-06-27T01:48:39Z</dcterms:modified>
  <cp:category/>
  <cp:version/>
  <cp:contentType/>
  <cp:contentStatus/>
</cp:coreProperties>
</file>