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180" windowWidth="15570" windowHeight="10740" activeTab="0"/>
  </bookViews>
  <sheets>
    <sheet name="111年 " sheetId="1" r:id="rId1"/>
    <sheet name="110年" sheetId="2" r:id="rId2"/>
    <sheet name="109年" sheetId="3" r:id="rId3"/>
    <sheet name="108年" sheetId="4" r:id="rId4"/>
    <sheet name="107年" sheetId="5" r:id="rId5"/>
    <sheet name="106年" sheetId="6" r:id="rId6"/>
    <sheet name="105年" sheetId="7" r:id="rId7"/>
    <sheet name="104年" sheetId="8" r:id="rId8"/>
  </sheets>
  <externalReferences>
    <externalReference r:id="rId11"/>
  </externalReferences>
  <definedNames>
    <definedName name="_xlnm.Print_Area" localSheetId="7">'104年'!$A$1:$L$25</definedName>
    <definedName name="_xlnm.Print_Area" localSheetId="1">'110年'!$A$1:$G$39</definedName>
    <definedName name="_xlnm.Print_Area" localSheetId="0">'111年 '!$A$1:$G$46</definedName>
    <definedName name="_xlnm.Print_Titles" localSheetId="7">'104年'!$2:$2</definedName>
    <definedName name="_xlnm.Print_Titles" localSheetId="3">'108年'!$3:$3</definedName>
    <definedName name="_xlnm.Print_Titles" localSheetId="2">'109年'!$3:$3</definedName>
    <definedName name="_xlnm.Print_Titles" localSheetId="1">'110年'!$3:$3</definedName>
    <definedName name="_xlnm.Print_Titles" localSheetId="0">'111年 '!$3:$3</definedName>
  </definedNames>
  <calcPr fullCalcOnLoad="1"/>
</workbook>
</file>

<file path=xl/sharedStrings.xml><?xml version="1.0" encoding="utf-8"?>
<sst xmlns="http://schemas.openxmlformats.org/spreadsheetml/2006/main" count="308" uniqueCount="262">
  <si>
    <t>台灣北部火山活動地區密集陣列觀測研究
Dense geophysical arrays in the volcanic areas of Northern Taiwan</t>
  </si>
  <si>
    <t>編號
No.</t>
  </si>
  <si>
    <t>計畫名稱
Porject</t>
  </si>
  <si>
    <t>經濟部中央地質調查所104年度各項委外計畫研究人員性別統計
 Gender statistics for Research team of commissioned projects in 2015, Central Geological Survey</t>
  </si>
  <si>
    <t>主持人(男)
Leader(s)(male)</t>
  </si>
  <si>
    <t>主持人(男)%
Leader(male)%</t>
  </si>
  <si>
    <t>主持人(女)
Leader(s)(Female)</t>
  </si>
  <si>
    <t>主持人(女)%
Leader(Female)%</t>
  </si>
  <si>
    <t>主持人(總計)
Leader(s)</t>
  </si>
  <si>
    <t>團隊(男)
Team members(Male)</t>
  </si>
  <si>
    <t>團隊(男)%
Team members(Male)%</t>
  </si>
  <si>
    <t>團隊(女)
Team members(Female)</t>
  </si>
  <si>
    <t>團隊(女)%
Team members(Female)%</t>
  </si>
  <si>
    <t>團隊(總計)
Team members</t>
  </si>
  <si>
    <t>台灣北部火山地區背景環境資料監測
Monitoring of background data on the Tatun volcanic area</t>
  </si>
  <si>
    <t>澎湖地區地質圖（二版）測製
Geological Mapping of the Penghu sheet (Second edition)</t>
  </si>
  <si>
    <t>台灣北部陸海域空中地球磁力探測
The airborne magnetic survey of onshore and offshore regions in northeast Taiwan</t>
  </si>
  <si>
    <t>斷層整合性觀測與潛勢分析
Integrated Monitoring of Active Faults and Earthquake Probabilities Analysis</t>
  </si>
  <si>
    <t>非莫拉克颱風受災區域之地質敏感特性分析
Geological suscepitability analysis in areas left intact by Morakot typhoon</t>
  </si>
  <si>
    <t>山崩觀測技術發展應用研究
Development and application of innovative technology for landslide observation</t>
  </si>
  <si>
    <t>降雨引致山崩潛勢評估模式精進與圖資更新
Improvement of rainfall induced landslides susceptibility</t>
  </si>
  <si>
    <t>三維都市防災地質資訊整合分析與建置
Urban Geohazard Analysis and Database Establishment</t>
  </si>
  <si>
    <t>震測、地熱及地球化學調查研究
Investigation of Gas Hydrate Resource Potential: Seismic, Heat Flow and Geochemical Studies</t>
  </si>
  <si>
    <t>臺灣南段山區地下水資源調查與評估
Investigation and assessment of groundwater resources in southern dividion of mountain area, Taiwan</t>
  </si>
  <si>
    <t>高解析聲納調查
Investigation of Gas Hydrate Resource Potential: High-resolution Sonar Survey</t>
  </si>
  <si>
    <t>熱力學與動力學研究
Thermodynamic and Kinetic Studies</t>
  </si>
  <si>
    <t>臺灣南段山區地下水資料庫建置與應用系統開發
Development of groundwater information database and information system for mountain regions of southern Taiwan</t>
  </si>
  <si>
    <t>臺灣南段山區流域水文地質調查及圖幅繪編
Hydro-geological survey and compilation of hydro-geological map in southern river basin,Taiwan</t>
  </si>
  <si>
    <t>臺灣南段山區地下水位觀測與水力特性調查
Ground-water monitoring wells construction and rock aquifer hydraulic properties investigation in southern taiwan  mountainous  region</t>
  </si>
  <si>
    <t>地質圖資騰雲應用計畫
Geological Map Data Over-Cloud Application
Plan</t>
  </si>
  <si>
    <t>地質倉儲服務平台擴建及資料供應計畫
Geological Data Warehouse Service Platform Improvement and Data Supply Project</t>
  </si>
  <si>
    <t>工程地質探勘資料庫系統精進計畫
Enhancing Engineering Geological Investigation Databank Project</t>
  </si>
  <si>
    <t>寶石雲服務平台機制擴建及應用計畫
Rock and Mineral Database Construction and Cloud Service Platform Inprovement Project</t>
  </si>
  <si>
    <r>
      <t>補注區劃設與資源量評估
T</t>
    </r>
    <r>
      <rPr>
        <sz val="12"/>
        <rFont val="新細明體"/>
        <family val="1"/>
      </rPr>
      <t>he recharge areas delineations and resource potential assessments</t>
    </r>
  </si>
  <si>
    <t>台灣地質知識網絡推動與發展計畫
Taiwan Geoscience Portal Promotion and Development Project</t>
  </si>
  <si>
    <t>統計，Summary</t>
  </si>
  <si>
    <t>單位:人數、%，unit:person、%</t>
  </si>
  <si>
    <t>序號No.</t>
  </si>
  <si>
    <t>計畫名稱Project</t>
  </si>
  <si>
    <t>男性百分比Percentage, male(%)</t>
  </si>
  <si>
    <t>女性百分比Percentage, female (%)</t>
  </si>
  <si>
    <t>七星山地區岩石定年研究(1/2)Age dating of volcanic rocks in Tatun Volcano Group (1/2)</t>
  </si>
  <si>
    <t>斷層活動性觀測研究第三階段-斷層整合性觀測與潛勢分析 Observation of Fault Activity (4/4): Integrated Monitoring of Active Faults and Earthquake Probabilities Analysis (4/4)</t>
  </si>
  <si>
    <t>活動斷層近地表構造特性調查(2/4)Study of the Near Subsurface Structure of Active Fault (2/4)</t>
  </si>
  <si>
    <t>都市防災地質資訊分析與建置(3/4)Urban Geohazard analysis and database estalishment (3/4)</t>
  </si>
  <si>
    <t>山崩觀測技術發展應用研究Development and Application of Innovative Technology for Landslide Observation</t>
  </si>
  <si>
    <t>降雨引致山崩潛勢評估模式精進與圖資更新Rainfall Induced Landslide Susceptibility Research and Improvement</t>
  </si>
  <si>
    <t>補注區劃設與資源量評估(4/4) The recharge areas delineations and resource potential assessments</t>
  </si>
  <si>
    <t xml:space="preserve">臺灣南段山區流域水文地質調查及圖幅繪編(3/4)Mountain groundwater resource investigation in southern area of Taiwan -
Hydro-geological survey and compilation of hydro-geological map
in southern river basin,Taiwan (3/4)
</t>
  </si>
  <si>
    <t>臺灣南段山區地下水位觀測與水力特性調查(3/4)Ground-water Monitoring Wells Construction and Rock Aquifer Hydraulic Properties Investigation in Southern Taiwan Mountainous Region (3/4)</t>
  </si>
  <si>
    <t>臺灣南段山區地下水資源調查與評估(3/4)Investigation and assessment of groundwater resources in southern division of mountain area, Taiwan (3/4)</t>
  </si>
  <si>
    <t>臺灣南段山區地下水資料庫建置與應用系統開發(3/4)Development of Groundwater Information Database and Information System for Mountain Regions of Southern Taiwan (3/4)</t>
  </si>
  <si>
    <t>震測及地熱流調查研究(1/4)Seismic and Heat Flow Surveys (1/4)</t>
  </si>
  <si>
    <t>高解析聲納及磁力調查研究(1/4)High-resolution Sonar and Magnetic Surveys (1/4)</t>
  </si>
  <si>
    <t>地球化學與海床觀測調查研究(1/4)Geochemical Investigation and Sea Floor Imaging (1/4)</t>
  </si>
  <si>
    <t>臺灣地質知識網絡推動與發展計畫二期(1/4)Taiwan Geoscience Network Project, Phase II (1/4)</t>
  </si>
  <si>
    <t>地質圖資建置及開放應用計畫 (1/5)Geological Data Warehouse Development Project (1/5)</t>
  </si>
  <si>
    <t>工程地質探勘資料建置及應用計畫 (1/5)Engineering Geological Investigation Databank Application Project (1/5)</t>
  </si>
  <si>
    <t>地質圖資騰雲應用計畫 (4/4)Geological Map Data Over-Cloud Application (4/4)</t>
  </si>
  <si>
    <t>寶石雲服務平台機制擴建及應用計畫 (2/2)Rock and Mineral Database Construction and Cloud Service Platform Improvement Project (2/2)</t>
  </si>
  <si>
    <t>臺灣北部火山地區地球化學與地震監測(1/2)Seismic and Geochemical Monitoring in the Volcanic areas of Northern Taiwan (1/2)</t>
  </si>
  <si>
    <t>-</t>
  </si>
  <si>
    <t>總計</t>
  </si>
  <si>
    <t>資料來源：經濟部中央地質調查所 (Source:Central Geological Survey, MOEA)</t>
  </si>
  <si>
    <t>經濟部中央地質調查所105年度各項委外計畫研究人員性別統計
 Gender statistics for Research team of commissioned projects in 2016, Central Geological Survey</t>
  </si>
  <si>
    <t>研究總人數Committee members</t>
  </si>
  <si>
    <t>研究人數(男性)Committee members(male)</t>
  </si>
  <si>
    <t>研究人數(女性)Committee members(female)</t>
  </si>
  <si>
    <t>單位:人數、%，unit:person、%</t>
  </si>
  <si>
    <t>序號No.</t>
  </si>
  <si>
    <t>計畫名稱Project</t>
  </si>
  <si>
    <t>男性百分比Percentage, male(%)</t>
  </si>
  <si>
    <t>女性百分比Percentage, female (%)</t>
  </si>
  <si>
    <t>地表變形觀測資料處理分析與斷層模型反演評估</t>
  </si>
  <si>
    <t>活動斷層近地表構造特性調查</t>
  </si>
  <si>
    <t>都市防災地質資訊分析與建置</t>
  </si>
  <si>
    <t>山崩觀測技術發展應用研究</t>
  </si>
  <si>
    <t>降雨引致山崩潛勢評估模式精進與圖資更新</t>
  </si>
  <si>
    <t>震測及地熱流調查研究</t>
  </si>
  <si>
    <t>高解析聲納及磁力調查研究</t>
  </si>
  <si>
    <t>地球化學及海床觀測調查研究</t>
  </si>
  <si>
    <t>臺灣南段山區流域水文地質調查及圖幅繪編</t>
  </si>
  <si>
    <t>臺灣南段山區地下水資源調查與評估</t>
  </si>
  <si>
    <t>地下水庫活化與效益評估</t>
  </si>
  <si>
    <t>臺灣地質知識網絡推動與發展計畫二期</t>
  </si>
  <si>
    <t>地質圖資建置及開放應用計畫</t>
  </si>
  <si>
    <t>工程地質探勘資料建置及應用計畫</t>
  </si>
  <si>
    <t>地質圖資騰雲應用及擴建計畫</t>
  </si>
  <si>
    <t>-</t>
  </si>
  <si>
    <t>經濟部中央地質調查所106年度各項委外計畫研究人員性別統計
 Gender statistics for Research team of commissioned projects in 2017, Central Geological Survey</t>
  </si>
  <si>
    <t>資料來源：經濟部中央地質調查所 (Source:Central Geological Survey, MOEA)</t>
  </si>
  <si>
    <t>合計</t>
  </si>
  <si>
    <t>研究總人數Committee members</t>
  </si>
  <si>
    <t>研究人數(男性)Committee members(male)</t>
  </si>
  <si>
    <t>研究人數(女性)Committee members(female)</t>
  </si>
  <si>
    <t>大屯火山地區岩石定年研究(2/2)</t>
  </si>
  <si>
    <t>區域地質圖幅測製-萬大(1/3)
Geologic Mapping of the Wanda Area (1/3)</t>
  </si>
  <si>
    <t>經濟部中央地質調查所107年度各項委外計畫研究人員性別統計
 Gender statistics for Research team of commissioned projects in 2018, Central Geological Survey</t>
  </si>
  <si>
    <t>女性百分比
Percentage, female (%)</t>
  </si>
  <si>
    <t>重要活動斷層構造特性調查二期-活動斷層近地表構造特性調查（4/4）
Research on Teconic Characteristics of Major Active Faults, 2nd Phase.Study of the Near Surface Structure of Active Fault(4/4)</t>
  </si>
  <si>
    <t>合計</t>
  </si>
  <si>
    <t>經濟部中央地質調查所108年度各項委外計畫研究人員性別統計
 Gender statistics for Research team of commissioned projects in 2019, Central Geological Survey</t>
  </si>
  <si>
    <t>單位:人數、%，unit:person、%</t>
  </si>
  <si>
    <t>序號No.</t>
  </si>
  <si>
    <t>計畫名稱Project</t>
  </si>
  <si>
    <t>研究總人數Committee members</t>
  </si>
  <si>
    <t>研究人數(男性)Committee members(male)</t>
  </si>
  <si>
    <t>男性百分比Percentage, male(%)</t>
  </si>
  <si>
    <t>研究人數(女性)Committee members(female)</t>
  </si>
  <si>
    <t>女性百分比
Percentage, female (%)</t>
  </si>
  <si>
    <t>-</t>
  </si>
  <si>
    <t>台灣東部地區空中磁力探測(2/3)
The Airborne Magnetic Survey in Eastern Taiwan (2/3)</t>
  </si>
  <si>
    <t xml:space="preserve">台灣東部地區空中磁力探測  延續三之三
The Airborne Magnetic Survey in Eastern Taiwan (3/3)
</t>
  </si>
  <si>
    <t>臺灣北部火山地區地球化學與地震監測第二期(1/2)
Seismic and Geochemical Monitoring in the Volcanic Areas of Northern Taiwan – Phase 2 (1/2)</t>
  </si>
  <si>
    <t>臺灣北部火山地區地球化學與地震監測第二期  延續二之二
Seismic and Geochemical Monitoring in the Volcanic Areas of Northern Taiwan – Phase 2 (2/2)</t>
  </si>
  <si>
    <t>斷層活動性觀測研究第四階段─地表變形觀測資料處理分析與斷層模型反演評估(2/4)
Observation of Fault Activity(IV): Surface Deformation Analysis from Geodetic Data and Establishment of Fault Models(2/4)</t>
  </si>
  <si>
    <t>地質圖資建置及開放應用計畫
Geological Data Warehouse Development Project</t>
  </si>
  <si>
    <t>地質圖資建置及開放應用計畫  延續四之四
Geological Data Warehouse Development Project(4/4)</t>
  </si>
  <si>
    <t>工程地質探勘資料建置及應用計畫
Engineering Geological Investigation Databank Application Project</t>
  </si>
  <si>
    <t>工程地質探勘資料建置及應用計畫  延續四之四
Engineering Geological Investigation Databank Application Project(4/4)</t>
  </si>
  <si>
    <t>地質圖騰雲應用及擴建計畫
Geological Cloud Platform Enhancement Project</t>
  </si>
  <si>
    <t>地質圖資騰雲應用及擴建計畫  延續四之三
Geological Cloud Platform Enhancement Project(3/4)</t>
  </si>
  <si>
    <t>臺灣地質知識網絡推動與發展計畫二期(3/4)
Taiwan Geoscience Nerwork Project, phase Ⅱ(3/4)</t>
  </si>
  <si>
    <t>臺灣地質知識網絡推動與發展計畫二期  延續四之四
Taiwan Geoscience Nerwork Project, phase Ⅱ(4/4)</t>
  </si>
  <si>
    <t>水文地質調查及觀測井建置-北段山區及地下水補注敏感區(1/4)
Hydrogeological Investigation and Groundwater Monitoring Wells Construction in Northern Taiwan Mountainous Region Sensitive Groundwater Recharge Area(1/4)</t>
  </si>
  <si>
    <t>水文地質調查及觀測井建置-北段山區及地下水補注敏感區  延續四之二
Hydrogeological Investigation and Groundwater Monitoring Wells Construction in Northern Taiwan Mountainous Region Sensitive Groundwater Recharge Area(2/4)</t>
  </si>
  <si>
    <t>臺灣北段山區地下水資源調查與評估
Investigate and Assess Groundwater Resources in North Division of Mountain Area</t>
  </si>
  <si>
    <t>臺灣北段山區地下水資源調查與評估  延續四之二
Investigate and Assess Groundwater Resources in North Division of Mountain Area(2/4)</t>
  </si>
  <si>
    <t>水文地質資料庫建置與應用系統開發
Development of hydrogrological database and application system</t>
  </si>
  <si>
    <t>水文地質資料庫建置與應用系統開發  延續四之二
Development of hydrogrological database and application system(2/4)</t>
  </si>
  <si>
    <t>臺灣北段山區流域水文地質調查及圖幅繪編（1/4）
Hydrogeological survey and compilation of hydrogeological map in northern mountaneous river basin, Taiwan (1/4)</t>
  </si>
  <si>
    <t>臺灣北段山區流域水文地質調查及圖幅繪編   延續四之二    
Hydrogeological survey and compilation of hydrogeological map in northern mountaneous river basin, Taiwan (2/4)</t>
  </si>
  <si>
    <t>地下水水文地質與水資源調查-地下水庫活化與效益評估(2/4)
The investigation of Hydrogeologist and Groundwater Resources- The Utilization Improvement and Capacity Assessment of Underground Reservoir (2/4)</t>
  </si>
  <si>
    <t>地下水庫活化與效益評估  延續四之三
The investigation of Hydrogeologist and Groundwater Resources- The Utilization Improvement and Capacity Assessment of Underground Reservoir (3/4)</t>
  </si>
  <si>
    <t>臺灣東北海域礦產資源潛能調查－震測及地熱流調查研究(3/4)
Geological Investigation of Mineral Resource Potential in the Offshore Area of Northeastern Taiwan－Seismic and Heat Flow Surveys (3/4)</t>
  </si>
  <si>
    <t>臺灣東北海域礦產資源潛能調查－震測及地熱流調查研究(4/4)
Geological Investigation of Mineral Resource Potential in the Offshore Area of Northeastern Taiwan－Seismic and Heat Flow Surveys (4/4)</t>
  </si>
  <si>
    <t>臺灣東北海域礦產資源潛能調查－高解析聲納及磁力調查研究(3/4)
Geological Investigation of Mineral Resource Potential in the Offshore Area of Northeastern Taiwan－High-resolution Sonar and Magnetic Surveys (3/4)</t>
  </si>
  <si>
    <t>臺灣東北海域礦產資源潛能調查－高解析聲納及磁力調查研究(4/4)
Geological Investigation of Mineral Resource Potential in the Offshore Area of Northeastern Taiwan－High-resolution Sonar and Magnetic Surveys (4/4)</t>
  </si>
  <si>
    <t>臺灣東北海域礦產資源潛能調查－地球化學與海床觀測調查研究 (3/4)
Geological Investigation of Mineral Resource Potential in the Offshore Area of Northeastern Taiwan：Geochemical Investigation and Sea Floor Imaging (3/4)</t>
  </si>
  <si>
    <t>臺灣東北海域礦產資源潛能調查－地球化學與海床觀測調查研究 (4/4)
Geological Investigation of Mineral Resource Potential in the Offshore Area of Northeastern Taiwan：Geochemical Investigation and Sea Floor Imaging (4/4)</t>
  </si>
  <si>
    <t>潛在大規模崩塌精進判釋暨補充調查  延續五之三
Advanced interpretation and supplementary field investigation for potential large-scale landslides(3/5)</t>
  </si>
  <si>
    <t>坡地場址調查觀測及變形機制分析  延續五之三
Site Investigation, Observation and Deformation Mechanism Analysis on Specific Slopes (3/5)</t>
  </si>
  <si>
    <t>山崩地質資訊雲端服務平臺建置  延續五之三
Building a cloud services platform of landslides geological information(3/5)</t>
  </si>
  <si>
    <t xml:space="preserve">潛在大規模崩塌地表變形與數值地形計量分析
Surface Deformation and Topography Quantitative Analysis on Potential Large-scale Landslides </t>
  </si>
  <si>
    <t xml:space="preserve">山崩調查觀測技術精進與應用   新興四之一
Application of innovative technology for landslide investigation and observation
 </t>
  </si>
  <si>
    <t xml:space="preserve">降雨誘發山崩動態警戒模式與調查技術研發應用  新興四之一  
The study of rainfall-induced landslide dynamic warning system and innovative landslide investigation approach </t>
  </si>
  <si>
    <t>斷層活動性觀測研究第四階段─地表變形觀測資料處理分析與斷層模型反演評估(3/4)
Observation of Fault Activity(IV): Surface Deformation Analysis from Geodetic Data and Establishment of Fault Models(3/4)</t>
  </si>
  <si>
    <t xml:space="preserve">土壤液化潛勢調查分析與精進  新興六之二
Investigation and Analysis of Soil Liquefaction Potential and Its Advanced Research (2/6)       </t>
  </si>
  <si>
    <t xml:space="preserve">關山地區地質圖測製 新興二之一
Geological mapping project in Guanshan area (1/2)
</t>
  </si>
  <si>
    <t>經濟部中央地質調查所109年度各項委外計畫研究人員性別統計
 Gender statistics for Research team of commissioned projects in 2020, Central Geological Survey</t>
  </si>
  <si>
    <t>臺灣活動斷層潛勢圖精進與震源構造特性評估（4/4）
Improvement of Earthquake Probability Assessment for the Active Faults and the Analysis of the parameters for the Seismogenic Structures in Taiwan（4/4）</t>
  </si>
  <si>
    <t>斷層活動性觀測研究第四階段-地表變形觀測資料處理分析與斷層模型反演評估（4/4）
Observation of Fault Activity(IV): Surface Deformation Analysis from Geodetic Data and Establishment of Fault Models（4/4）</t>
  </si>
  <si>
    <t>活動斷層帶地表變形大地測量(2/4) 
Surface Deformation by Geodetic Survey of Active Faults</t>
  </si>
  <si>
    <t>水文地質資料庫建置與應用系統開發(3/4)
Development of hydrogeological database and application system(3/4)</t>
  </si>
  <si>
    <t>地下水水文地質與水資源調查-地下水庫活化與效益評估(4/4)
The investigation of Hydrogeologist and Groundwater Resources- The Utilization Improvement and Capacity Assessment of Underground Reservoir (4/4)</t>
  </si>
  <si>
    <t>臺灣東北部礦產地質調查－震測及地質構造調查研究(1/4)
Geological investigation of mineral Resource deposits in  northeastern Taiwan: Seismic and geological structure surveys (1/4)</t>
  </si>
  <si>
    <t>臺灣東北部礦產地質調查－高解析聲納及磁力調查研究(1/4)
Geological investigation of mineral Resource deposits in  northeastern Taiwan: High-resolution sonar and magnetic surveys (1/4)</t>
  </si>
  <si>
    <t>臺灣東北部礦產地質調查－地球化學及海床觀測調查研究 (1/4)
Geological investigation of mineral Resource deposits in  northeastern Taiwan: Geochemical investigation and sea floor imaging (1/4)</t>
  </si>
  <si>
    <t>關山地區地質圖測製(1/2)
Geological mapping project in Guanshan area (1/2)</t>
  </si>
  <si>
    <t>地熱地質探查技術與資訊整合
Prospecting and Information Integration of Geothermal Geology</t>
  </si>
  <si>
    <t>國家近海區域工程地質資料庫建置之法規及管理機制研析 
Research and Analysis on the Regulations and Management Mechanism of National Offshore Engineering Geological Database</t>
  </si>
  <si>
    <t>臺灣北部火山地區地震、地球化學與地表變形監測(1/2)
Seismic, geochemical and ground deformation monitoring in the volcanic areas of northern Taiwan (1/2)</t>
  </si>
  <si>
    <t>臺灣北部火山地區大地自然電位連續觀測(1/2)
Self-potential continuous observation in the volcanic areas of northern Taiwan (1/2)</t>
  </si>
  <si>
    <t>地質遺跡地質敏感區調查及規劃
Investigation and  Planning of Geoheritage Sensitive Area</t>
  </si>
  <si>
    <t>臺灣北部大屯火山地區精密水準測量 (1/2) 
Precision leveling in the Tatun volcanic area in northern Taiwan</t>
  </si>
  <si>
    <t>火山活動觀測系統建置計畫
Establishment of Volcanic Activity Observation System</t>
  </si>
  <si>
    <t>臺灣北部火山地區火山災害潛勢資料蒐集與調查分析（1/4）
Investigation and Analysis of Volcanic Hazard Potential Data in Volcanic Areas of Northern Taiwan</t>
  </si>
  <si>
    <t>山崩與地滑地質敏感區參據資料更新暨變更計畫書圖製作
Updating and modifying of reference data of the proposal and map in zoning of Geologically Sensitive Area with Landslide</t>
  </si>
  <si>
    <t>坡地場址調查觀測及變形機制分析(4/5) 
Site Investigation, Observation and Deformation Mechanism Analysis on Specific Slopes (4/5)</t>
  </si>
  <si>
    <t xml:space="preserve">潛在大規模崩塌地表變形與數值地形計量分析
Surface Deformation on Potential Large-scale Landslides </t>
  </si>
  <si>
    <t>無人機遙測與空載光達數值地形資料計量分析
Topography Quantitative Analysis on Potential Large-scale Landslides</t>
  </si>
  <si>
    <t>109山崩調查觀測技術精進與應用
Application of Innovative Technology for Landslide Investigation and Observation in Division</t>
  </si>
  <si>
    <t>109降雨誘發山崩動態警戒模式與調查技術研發應用
The study of rainfall-induced landslide dynamic warning system and innovative landslide investigation approach</t>
  </si>
  <si>
    <t>山崩與地滑地質敏感區場址地質調查觀測防災應用推動政策規劃
promote policy planning of geological survey, observation,  disaster prevention and application of Geologically Sensitive Area with landslide</t>
  </si>
  <si>
    <t xml:space="preserve">土壤液化潛勢調查分析與精進（3/6）
Investigation and Analysis of Soil Liquefaction Potential and Its Advanced Research (3/6)    </t>
  </si>
  <si>
    <t>土壤液化潛勢調查及相關規範專案總顧問（1/4）
The general counsel project for soil liquefaction potential investigation and related specifications(1/4)</t>
  </si>
  <si>
    <t>水文地質調查及觀測井建置-北段山區及地下水補注敏感區(3/4)           
Hydrogeological Investigation and Groundwater Monitoring Wells Construction in Northern Taiwan Mountainous Region Sensitive Groundwater Recharge Area(3/4)</t>
  </si>
  <si>
    <t>臺灣北段山區流域水文地質調查及圖幅繪編（3/4）
Hydrogeological survey and compilation of hydrogeological map in northern mountaneous river basin, Taiwan (3/4)</t>
  </si>
  <si>
    <t>臺灣北段山區地下水資源調查與評估(3/4)
Investigation and assessment of groundwater resources in northern division of mountain area, Taiwan (3/4)</t>
  </si>
  <si>
    <t>活動斷層特性精細調查(2/4)
Detail Geology Survey of Active Faults Characteristics</t>
  </si>
  <si>
    <t>山崩地質資訊雲端服務平臺建置(4/5)
Building a cloud services platform of landslides geological information(4/5)</t>
  </si>
  <si>
    <t>潛在大規模崩塌精進判釋暨補充調查(4/5)
Advanced interpretation and supplementary field investigation for potential large-scale landslides(4/5)</t>
  </si>
  <si>
    <t>全臺土壤液化地下水文因子建立與受震行為分析(1/4)
The study of coseismic geohydrological changes and its effects on soil liquefaction potential in Taiwan (1/4)</t>
  </si>
  <si>
    <t>臺灣地質知識網絡推動與發展計畫二期第二階段(1/2)
Taiwan Geoscience Nerwork Project, phase Ⅱ, stage Ⅱ(1/2)</t>
  </si>
  <si>
    <t>工程地質探勘資料建置及應用計畫(5/5)
Engineering Geological Investigation Databank Application Project(5/5)</t>
  </si>
  <si>
    <t>地質圖資建置及開放應用計畫(5/5)
Geological Data Warehouse Development Project(5/5)</t>
  </si>
  <si>
    <t>地質圖資騰雲應用及擴建計畫(4/4)
Geological Cloud Platform Enhancement Project(4/4)</t>
  </si>
  <si>
    <t>經濟部中央地質調查所110年度各項委外計畫研究人員性別統計
 Gender statistics for Research team of commissioned projects in 2021, Central Geological Survey</t>
  </si>
  <si>
    <t>關山地區地質圖測製(2/2)前半段計畫
Geological mapping project in Guanshan area (2/2)</t>
  </si>
  <si>
    <t>臺灣北部大屯火山地區精密水準測量 (2/2) 
Precision leveling in the Tatun volcanic area in northern Taiwan</t>
  </si>
  <si>
    <t>臺灣北部火山地區火山災害潛勢資料蒐集與調查分析(2/4) Investigation and Analysis of Volcanic Hazard Potential Data in Volcanic Areas of Northern Taiwan (2/4)</t>
  </si>
  <si>
    <t>臺灣北部火山地區地震、地球化學與地表變形監測(2/2)
Seismic, geochemical and ground deformation monitoring in the volcanic areas of northern Taiwan (2/2)</t>
  </si>
  <si>
    <t>臺灣北部火山地區大地自然電位連續觀測(2/2)
Self-potential continuous observation in the volcanic areas of northern Taiwan (2/2)</t>
  </si>
  <si>
    <t>山崩地質資訊雲端服務平臺建置（5/5）
Construct cloud services platform of landslide geological information (5/5)</t>
  </si>
  <si>
    <t>全臺土壤液化地下水文因子建立與受震行為分析(2/4)
The study of coseismic geohydrological changes and its effects on soil liquefaction potential in Taiwan (2/4)</t>
  </si>
  <si>
    <t>土壤液化潛勢調查與相關規範專案總顧問(2/4)
The general counsel project for soil liquefaction potential investigation and related specifications(2/4)</t>
  </si>
  <si>
    <t>無人機遙測與空載光達數值地形資料計量分析
Topography Quantitative Analysis on Potential Large-scale Landslides</t>
  </si>
  <si>
    <t xml:space="preserve">土壤液化之地質因子評估與風險地圖產製
Study of geological factors on soil liquefaction assessment and production of soil liquefaction risk maps
</t>
  </si>
  <si>
    <t xml:space="preserve">      山崩與地滑地質敏感區變更資料更新暨準則執行檢討(1/2)
The Reference Data of Geologically Sensitive Area with Landslide Update and the Geological Investigation Regulations Review (1/2)  </t>
  </si>
  <si>
    <t>降雨誘發山崩動態警戒模式與調查技術研發應用(3/4) 
 The study of rainfall-induced landslide dynamic warning system and innovative landslide investigation approach (3/4)</t>
  </si>
  <si>
    <t>山崩調查觀測技術精進與應用(3/4) 
Application of Innovative Technology for Landslide Investigation and Observation in Division (3/4)</t>
  </si>
  <si>
    <t xml:space="preserve">土壤液化潛勢調查分析與精進(4/6)
Investigation and Analysis of Soil Liquefaction Potential and Its Advanced Research (4/6)    </t>
  </si>
  <si>
    <t>水文地質調查及觀測井建置-北段山區及地下水補注敏感區(4/4)           
Hydrogeological Investigation and Groundwater Monitoring Wells Construction in Northern Taiwan Mountainous Region Sensitive Groundwater Recharge Area(4/4)</t>
  </si>
  <si>
    <t>臺灣北段山區流域水文地質調查及圖幅繪編(4/4)
hydrogeological survey and compilation of hydrogeological map in northern mountainous river basin, Taiwan(4/4)</t>
  </si>
  <si>
    <t>臺灣北段山區地下水資源調查與評估(4/4)
Investigation and assessment of groundwater resources in northern division of mountain area, Taiwan(4/4)</t>
  </si>
  <si>
    <t>水文地質資料庫建置與應用系統開發(4/4)
Development of hydrogeological database and application system(4/4)</t>
  </si>
  <si>
    <t>地表補注潛勢評估與地下地質架構分析（1/4）
Assessment of groundwater recharge potential and analysis of hydorgeologic structure(1/4)</t>
  </si>
  <si>
    <t>臺灣東北部礦產地質調查－震測及地質構造調查研究(2/4) 
Geological investigation of mineral deposits in  northeastern Taiwan－Seismic and geological structure surveys (2/4)</t>
  </si>
  <si>
    <t>臺灣東北部礦產地質調查－高解析聲納及磁力調查研究（2/4）
Geological investigation of mineral deposits in  northeastern Taiwan－High-resolution sonar and magnetic surveys (2/4)</t>
  </si>
  <si>
    <t>臺灣東北部礦產地質調查－地球化學及海床觀測調查研究 (2/4)
Geological investigation of mineral deposits in  northeastern Taiwan－Geochemical investigation and sea floor imaging (2/4)</t>
  </si>
  <si>
    <t>地質資訊智慧匯流與圖資建置計畫(1/5)
Digital Convergence Of Geological Information Development Project(1/5)</t>
  </si>
  <si>
    <t>地熱探勘資訊平臺建置計畫(1/2)
Geothermal Information Platform Development Project(1/2)</t>
  </si>
  <si>
    <t>東部地區空中磁力探測 
Airborne Magnetic Survey in Eastern Taiwan</t>
  </si>
  <si>
    <t>空中重力磁力聯合探測技術建置 
Establishment of airborne gravity and magnetic jointly survey</t>
  </si>
  <si>
    <t>區域地熱探勘與重點潛能評估-臺東地區
Regional Geothermal Survey and Potential Evalution of the Preferential Area - Taitung Area</t>
  </si>
  <si>
    <t>區域地熱探勘與重點潛能評估-花蓮地區
Regional geothermal survey and potential evaluation of the preferential area - Hualien area</t>
  </si>
  <si>
    <t>110年-111年活動斷層條帶地質圖精進與繪製（1/2）
Renewing and drawing the strip maps of active fault (1/2),2021-2022</t>
  </si>
  <si>
    <t>臺灣地質知識網絡推動與發展計畫二期第二階段(2/2)
Taiwan Geoscience Nerwork Project, phase Ⅱ, stage Ⅱ(2/2)</t>
  </si>
  <si>
    <t>重要活動斷層地區地表變形觀測與斷層潛勢評估(1/2)
Surface Deformation Observation and Fault Potential Assessment in Important Active Fault Regions</t>
  </si>
  <si>
    <t>應用合成孔徑雷達差分干涉技術觀測地表變形（1/2）
Observation of Surface Deformation Using Synthetic Aperture Radar Differential Interferometry</t>
  </si>
  <si>
    <t>潛在大規模崩塌精進判釋暨補充調查（5/5）
Advanced interpretation and supplementary field investigation for potential large-scale landslides (5/5)</t>
  </si>
  <si>
    <t>經濟部中央地質調查所111年度各項委外計畫研究人員性別統計
 Gender statistics for Research team of commissioned projects in 2022, Central Geological Survey</t>
  </si>
  <si>
    <t>地質法子法研修及審查配套機制推動
Geology Act’s sub-law revision and review process promotion</t>
  </si>
  <si>
    <t>東部地區空中磁力探測 
Airborne Magnetic Survey in Eastern Taiwan</t>
  </si>
  <si>
    <t>空中重力磁力聯合探測技術建置 
Establishment of airborne gravity and magnetic jointly survey</t>
  </si>
  <si>
    <t>關山地區地質圖測製(2/2)後半段計畫
Geological mapping project in Guanshan area (2/2)</t>
  </si>
  <si>
    <t>區域地熱探勘與重點潛能評估-臺東地區
Regional Geothermal Survey and Potential Evalution of the Preferential Area - Taitung Area</t>
  </si>
  <si>
    <t>金崙溪流域地熱地質調查計畫
Geothermal geology survey in Jinlun river</t>
  </si>
  <si>
    <t>大屯火山群馬槽地區地質鑽探(1/2)
The geological drilling in Matsao area in the Tatun volcano group.（1/2）</t>
  </si>
  <si>
    <t>馬槽地區地質鑽探現地稽核與記錄（1/2）
The inspection and integration of the geological drilling in   Matsao area.（1/2）</t>
  </si>
  <si>
    <t>研擬地質調查技術及鑽探作業手冊草案(1/2) Drafting Manuals of Geological Investigation amd Drilling Operation (1/2)</t>
  </si>
  <si>
    <t>臺灣北部大屯火山地區精密水準測量第二期(1/2)                        Phase II：Precision Leveling in the Datun Volcanic Area in Northern Taiwan (1/2)</t>
  </si>
  <si>
    <t>臺灣西南部地質遺跡候選區現況調查及影像記錄
Field Investigation and Image Records for Candidate Areas of Geoheritage in Southwestern Taiwan</t>
  </si>
  <si>
    <t>臺灣北部火山地區火山災害潛勢資料蒐集與調查分析(3/4) Investigation and Analysis of Volcanic Hazard Potential Data in Volcanic Areas of Northern Taiwan (3/4)</t>
  </si>
  <si>
    <t>臺灣北部火山地區地球物理、地球化學與地表變形監測(1/2)
Geophysical, geochemical and ground deformation monitoring in the areas of northern Taiwan (1/2)</t>
  </si>
  <si>
    <t>110年-111年活動斷層條帶地質圖精進與繪製（2/2）
Renewing and drawing the strip maps of active fault (2/2),2021-2022</t>
  </si>
  <si>
    <t>重要活動斷層地區地表變形觀測與斷層潛勢評估 (2/2)
Surface Deformation Observation and Fault Potential Assessment in Important Active Fault Regions (2/2)</t>
  </si>
  <si>
    <t>應用合成孔徑雷達差分干涉技術觀測地表變形（2/2）
Observation of Surface Deformation Using Synthetic Aperture Radar Differential Interferometry (2/2)</t>
  </si>
  <si>
    <t>110-111年活動斷層地下地質探查(2/2)
The underground geological survey of active faults (2/2), 2021-2022.</t>
  </si>
  <si>
    <t>潛在大規模崩塌判釋與數值地形資料計量分析(1/5)
Detail interpretation of potential large-scale landslides and quantitative analysis of DEM(1/5)</t>
  </si>
  <si>
    <t>山崩地質資訊雲端服務平臺智慧應用與服務(1/5)
Smart Application and Service in Cloud services platform of landslides geological information(1/5)</t>
  </si>
  <si>
    <t>全臺土壤液化地下水文因子建立與受震行為分析(3/4)
The study of coseismic geohydrological changes and its effects on soil liquefaction potential in Taiwan (3/4)</t>
  </si>
  <si>
    <t>土壤液化潛勢調查與相關規範專案總顧問(3/4)
The general counsel project for soil liquefaction potential investigation and related specifications(3/4)</t>
  </si>
  <si>
    <t>山崩巨量資料應用及智慧動態山崩模式發展(1/5)
The appliance of big-data and AI on dynamic landslide susceptibility model(1/5)</t>
  </si>
  <si>
    <t>土壤液化風險地圖產製與監測場址建置(1/6)
Production of soil liquefaction risk maps and establishment of soil liquefaction monitoring system(1/6)</t>
  </si>
  <si>
    <t xml:space="preserve">      山崩與地滑地質敏感區變更資料更新暨準則執行檢討(2/2)
The Reference Data of Geologically Sensitive Area with Landslide Update and the Geological Investigation Regulations Review (2/2)  </t>
  </si>
  <si>
    <t>降雨誘發山崩動態警戒模式與調查技術研發應用(4/4) 
 The study of rainfall-induced landslide dynamic warning system and innovative landslide investigation approach (4/4)</t>
  </si>
  <si>
    <t>山崩調查觀測技術精進與應用(4/4) 
Application of Innovative Technology for Landslide Investigation and Observation in Division (4/4)</t>
  </si>
  <si>
    <t xml:space="preserve">土壤液化潛勢調查分析與精進(5/6)
Investigation and Analysis of Soil Liquefaction Potential and Its Advanced Research (5/6)    </t>
  </si>
  <si>
    <t>地下水層水文地質特性調查及地下水資源評估(1/5)Investigation of Hydrogeological Properties and Assessment of Groundwater Resources of Unconsolidated and Semiconsolidated Aquifer (1/5)</t>
  </si>
  <si>
    <t>地表補注潛勢評估與地下地質架構分析（2/4）
Assessment of groundwater recharge potential and analysis of hydorgeologic structure(2/4)</t>
  </si>
  <si>
    <t>「地下水補注區調查與水資源評估–臺灣中部地下水區」－重要地下水區邊界特性研析與圖幅繪編(1/5)
Groundwater recharge area survey and water resources assessment- Groundwater area in central Taiwan - Analysis on the boundary characteristics of major groundwater areas and the compilation of hydrogeological maps(1/5)</t>
  </si>
  <si>
    <t>臺灣水文地質資訊系統建置與服務(1/5)
Development of hydrogeology information service system of Taiwan (1/5)</t>
  </si>
  <si>
    <t>臺灣東北部礦產地質調查－震測及地質構造調查研究(3/4) 
Geological investigation of mineral deposits in northeastern Taiwan－Seismic and geological structure surveys (3/4)</t>
  </si>
  <si>
    <t>臺灣東北部礦產地質調查－高解析聲納及磁力調查研究（3/4）
Geological investigation of mineral deposits in northeastern Taiwan－High-resolution sonar and magnetic surveys (3/4)</t>
  </si>
  <si>
    <t>臺灣東北部礦產地質調查－地球化學及海床觀測調查研究 (3/4)
Geological investigation of mineral deposits in northeastern Taiwan－Geochemical investigation and sea floor imaging (3/4)</t>
  </si>
  <si>
    <t>離岸風場海域地質調查及地質環境資訊服務－地質構造及海床底質調查暨資料庫建置(1/4)
Marine geological survey and geo-environmental information services of offshore wind farms－Geological structural investigation, chirp sonar survey and database construction (1/4)</t>
  </si>
  <si>
    <t>離岸風場海域地質調查及地質環境資訊服務－高解析地層及海床地貌調查(1/4)
Marine geological survey and geo-environmental information services of offshore wind farms－High-resolution surveys of stratigraphy and seafloor geomorphology (1/4)</t>
  </si>
  <si>
    <t>離岸風場海域地質調查及地質環境資訊服務－建置離岸風場開發地質與環境感知系統暨資訊供應平台(1/4)
Marine geological survey and geo-environmental information services of offshore wind farms－Build an offshore wind farm development geological and environmental perception system
and an information sharing service platform (1/4)</t>
  </si>
  <si>
    <t>臺灣地質知識網絡推動與發展計畫第三期(1/5)
Taiwan Geoscience Nerwork Project, phase Ⅲ (1/5)</t>
  </si>
  <si>
    <t>地質資訊智慧匯流與圖資建置計畫(2/5)
Digital Convergence Of Geological Information Development Project(2/5)</t>
  </si>
  <si>
    <t>地熱探勘資訊平臺建置計畫(2/2)
Geothermal Information Platform Development Project(2/2)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</si>
</sst>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/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[$-404]AM/PM\ hh:mm:ss"/>
    <numFmt numFmtId="188" formatCode="m/d;@"/>
    <numFmt numFmtId="189" formatCode="yyyy\-mm\-dd"/>
    <numFmt numFmtId="190" formatCode="mm&quot;月&quot;dd&quot;日&quot;"/>
    <numFmt numFmtId="191" formatCode="#,##0_);[Red]\(#,##0\)"/>
    <numFmt numFmtId="192" formatCode="#,##0_ "/>
    <numFmt numFmtId="193" formatCode="0.00_ "/>
    <numFmt numFmtId="194" formatCode="#,##0.0_);[Red]\(#,##0.0\)"/>
    <numFmt numFmtId="195" formatCode="0.0%"/>
    <numFmt numFmtId="196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10" fontId="0" fillId="3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195" fontId="7" fillId="0" borderId="10" xfId="33" applyNumberFormat="1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195" fontId="7" fillId="0" borderId="10" xfId="33" applyNumberFormat="1" applyFont="1" applyBorder="1" applyAlignment="1">
      <alignment horizontal="center" vertical="center"/>
      <protection/>
    </xf>
    <xf numFmtId="0" fontId="7" fillId="0" borderId="10" xfId="33" applyFont="1" applyBorder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195" fontId="7" fillId="0" borderId="12" xfId="33" applyNumberFormat="1" applyFont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0" xfId="33" applyFont="1" applyBorder="1" applyAlignment="1">
      <alignment horizontal="center" vertical="center"/>
      <protection/>
    </xf>
    <xf numFmtId="0" fontId="8" fillId="33" borderId="11" xfId="0" applyFont="1" applyFill="1" applyBorder="1" applyAlignment="1">
      <alignment vertical="center" wrapText="1"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95" fontId="8" fillId="0" borderId="12" xfId="33" applyNumberFormat="1" applyFont="1" applyBorder="1" applyAlignment="1">
      <alignment horizontal="center" vertical="center" wrapText="1"/>
      <protection/>
    </xf>
    <xf numFmtId="195" fontId="8" fillId="0" borderId="10" xfId="3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33" applyFont="1" applyFill="1" applyBorder="1" applyAlignment="1">
      <alignment horizontal="left" vertical="center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0" fontId="8" fillId="0" borderId="12" xfId="33" applyNumberFormat="1" applyFont="1" applyBorder="1" applyAlignment="1">
      <alignment horizontal="center" vertical="center" wrapText="1"/>
      <protection/>
    </xf>
    <xf numFmtId="0" fontId="46" fillId="0" borderId="12" xfId="33" applyFont="1" applyBorder="1" applyAlignment="1">
      <alignment horizontal="center" vertical="center" wrapText="1"/>
      <protection/>
    </xf>
    <xf numFmtId="195" fontId="46" fillId="0" borderId="12" xfId="33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7" fillId="0" borderId="19" xfId="33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47" fillId="0" borderId="10" xfId="33" applyFont="1" applyBorder="1" applyAlignment="1">
      <alignment horizontal="center" vertical="center" wrapText="1"/>
      <protection/>
    </xf>
    <xf numFmtId="0" fontId="48" fillId="0" borderId="10" xfId="33" applyFont="1" applyBorder="1" applyAlignment="1">
      <alignment horizontal="center" vertical="center" wrapText="1"/>
      <protection/>
    </xf>
    <xf numFmtId="195" fontId="48" fillId="0" borderId="10" xfId="33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9" fontId="8" fillId="0" borderId="10" xfId="33" applyNumberFormat="1" applyFont="1" applyBorder="1" applyAlignment="1">
      <alignment horizontal="center" vertical="center" wrapText="1"/>
      <protection/>
    </xf>
    <xf numFmtId="195" fontId="8" fillId="0" borderId="10" xfId="4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517(&#22320;&#35519;&#25152;)%20GM\03&#20013;&#22830;&#22320;&#36074;&#35519;&#26597;&#25152;&#22996;&#22806;&#35336;&#30059;&#30740;&#31350;&#20154;&#21729;&#24615;&#21029;&#32113;&#35336;(2023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6.5"/>
  <cols>
    <col min="1" max="1" width="5.625" style="0" customWidth="1"/>
    <col min="2" max="2" width="63.00390625" style="0" customWidth="1"/>
    <col min="3" max="4" width="17.75390625" style="40" customWidth="1"/>
    <col min="5" max="5" width="19.75390625" style="43" customWidth="1"/>
    <col min="6" max="6" width="17.75390625" style="40" customWidth="1"/>
    <col min="7" max="7" width="19.75390625" style="43" customWidth="1"/>
  </cols>
  <sheetData>
    <row r="1" spans="1:7" ht="69" customHeight="1">
      <c r="A1" s="70" t="s">
        <v>221</v>
      </c>
      <c r="B1" s="71"/>
      <c r="C1" s="71"/>
      <c r="D1" s="71"/>
      <c r="E1" s="71"/>
      <c r="F1" s="71"/>
      <c r="G1" s="71"/>
    </row>
    <row r="2" spans="1:7" ht="45" customHeight="1">
      <c r="A2" s="72"/>
      <c r="B2" s="73"/>
      <c r="C2" s="74"/>
      <c r="D2" s="74"/>
      <c r="E2" s="75" t="s">
        <v>36</v>
      </c>
      <c r="F2" s="76"/>
      <c r="G2" s="76"/>
    </row>
    <row r="3" spans="1:7" ht="78">
      <c r="A3" s="17" t="s">
        <v>37</v>
      </c>
      <c r="B3" s="17" t="s">
        <v>38</v>
      </c>
      <c r="C3" s="39" t="s">
        <v>65</v>
      </c>
      <c r="D3" s="39" t="s">
        <v>66</v>
      </c>
      <c r="E3" s="42" t="s">
        <v>39</v>
      </c>
      <c r="F3" s="39" t="s">
        <v>67</v>
      </c>
      <c r="G3" s="42" t="s">
        <v>98</v>
      </c>
    </row>
    <row r="4" spans="1:7" ht="54.75" customHeight="1">
      <c r="A4" s="17">
        <v>1</v>
      </c>
      <c r="B4" s="17" t="s">
        <v>222</v>
      </c>
      <c r="C4" s="39">
        <v>8</v>
      </c>
      <c r="D4" s="39">
        <v>7</v>
      </c>
      <c r="E4" s="42">
        <v>0.875</v>
      </c>
      <c r="F4" s="39">
        <v>1</v>
      </c>
      <c r="G4" s="42">
        <v>0.125</v>
      </c>
    </row>
    <row r="5" spans="1:7" ht="54.75" customHeight="1">
      <c r="A5" s="17">
        <v>2</v>
      </c>
      <c r="B5" s="17" t="s">
        <v>223</v>
      </c>
      <c r="C5" s="39">
        <v>17</v>
      </c>
      <c r="D5" s="39">
        <v>15</v>
      </c>
      <c r="E5" s="42">
        <f>D5/C5</f>
        <v>0.8823529411764706</v>
      </c>
      <c r="F5" s="39">
        <v>2</v>
      </c>
      <c r="G5" s="42">
        <f>F5/C5</f>
        <v>0.11764705882352941</v>
      </c>
    </row>
    <row r="6" spans="1:7" s="80" customFormat="1" ht="67.5" customHeight="1">
      <c r="A6" s="17">
        <v>3</v>
      </c>
      <c r="B6" s="77" t="s">
        <v>224</v>
      </c>
      <c r="C6" s="78">
        <v>18</v>
      </c>
      <c r="D6" s="78">
        <v>16</v>
      </c>
      <c r="E6" s="79">
        <f>D6/C6</f>
        <v>0.8888888888888888</v>
      </c>
      <c r="F6" s="78">
        <v>2</v>
      </c>
      <c r="G6" s="79">
        <f>F6/C6</f>
        <v>0.1111111111111111</v>
      </c>
    </row>
    <row r="7" spans="1:7" s="80" customFormat="1" ht="54.75" customHeight="1">
      <c r="A7" s="17">
        <v>4</v>
      </c>
      <c r="B7" s="77" t="s">
        <v>225</v>
      </c>
      <c r="C7" s="78">
        <v>5</v>
      </c>
      <c r="D7" s="78">
        <v>4</v>
      </c>
      <c r="E7" s="79">
        <f>D7/C7</f>
        <v>0.8</v>
      </c>
      <c r="F7" s="78">
        <v>1</v>
      </c>
      <c r="G7" s="79">
        <f>F7/C7</f>
        <v>0.2</v>
      </c>
    </row>
    <row r="8" spans="1:7" s="80" customFormat="1" ht="54.75" customHeight="1">
      <c r="A8" s="17">
        <v>5</v>
      </c>
      <c r="B8" s="77" t="s">
        <v>226</v>
      </c>
      <c r="C8" s="78">
        <v>26</v>
      </c>
      <c r="D8" s="78">
        <v>18</v>
      </c>
      <c r="E8" s="79">
        <f>D8/C8</f>
        <v>0.6923076923076923</v>
      </c>
      <c r="F8" s="78">
        <v>8</v>
      </c>
      <c r="G8" s="79">
        <f>F8/C8</f>
        <v>0.3076923076923077</v>
      </c>
    </row>
    <row r="9" spans="1:7" s="80" customFormat="1" ht="54.75" customHeight="1">
      <c r="A9" s="17">
        <v>6</v>
      </c>
      <c r="B9" s="77" t="s">
        <v>215</v>
      </c>
      <c r="C9" s="78">
        <v>30</v>
      </c>
      <c r="D9" s="78">
        <v>21</v>
      </c>
      <c r="E9" s="79">
        <v>0.7</v>
      </c>
      <c r="F9" s="78">
        <v>9</v>
      </c>
      <c r="G9" s="79">
        <v>0.3</v>
      </c>
    </row>
    <row r="10" spans="1:7" s="80" customFormat="1" ht="54.75" customHeight="1">
      <c r="A10" s="17">
        <v>7</v>
      </c>
      <c r="B10" s="77" t="s">
        <v>227</v>
      </c>
      <c r="C10" s="78">
        <v>5</v>
      </c>
      <c r="D10" s="78">
        <v>4</v>
      </c>
      <c r="E10" s="79">
        <f>D10/C10</f>
        <v>0.8</v>
      </c>
      <c r="F10" s="78">
        <v>1</v>
      </c>
      <c r="G10" s="79">
        <f>F10/C10</f>
        <v>0.2</v>
      </c>
    </row>
    <row r="11" spans="1:7" s="80" customFormat="1" ht="54.75" customHeight="1">
      <c r="A11" s="17">
        <v>8</v>
      </c>
      <c r="B11" s="77" t="s">
        <v>228</v>
      </c>
      <c r="C11" s="78">
        <v>24</v>
      </c>
      <c r="D11" s="78">
        <v>22</v>
      </c>
      <c r="E11" s="79">
        <v>0.917</v>
      </c>
      <c r="F11" s="78">
        <v>2</v>
      </c>
      <c r="G11" s="79">
        <v>0.083</v>
      </c>
    </row>
    <row r="12" spans="1:7" s="80" customFormat="1" ht="73.5" customHeight="1">
      <c r="A12" s="17">
        <v>9</v>
      </c>
      <c r="B12" s="77" t="s">
        <v>229</v>
      </c>
      <c r="C12" s="78">
        <v>3</v>
      </c>
      <c r="D12" s="78">
        <v>2</v>
      </c>
      <c r="E12" s="79">
        <v>0.667</v>
      </c>
      <c r="F12" s="78">
        <v>1</v>
      </c>
      <c r="G12" s="79">
        <v>0.333</v>
      </c>
    </row>
    <row r="13" spans="1:7" ht="73.5" customHeight="1">
      <c r="A13" s="17">
        <v>10</v>
      </c>
      <c r="B13" s="17" t="s">
        <v>230</v>
      </c>
      <c r="C13" s="39">
        <v>3</v>
      </c>
      <c r="D13" s="39">
        <v>2</v>
      </c>
      <c r="E13" s="42">
        <v>0.6667</v>
      </c>
      <c r="F13" s="39">
        <v>1</v>
      </c>
      <c r="G13" s="42">
        <v>0.333</v>
      </c>
    </row>
    <row r="14" spans="1:7" ht="73.5" customHeight="1">
      <c r="A14" s="17">
        <v>11</v>
      </c>
      <c r="B14" s="17" t="s">
        <v>231</v>
      </c>
      <c r="C14" s="39">
        <v>22</v>
      </c>
      <c r="D14" s="39">
        <v>17</v>
      </c>
      <c r="E14" s="42">
        <v>0.772</v>
      </c>
      <c r="F14" s="39">
        <v>5</v>
      </c>
      <c r="G14" s="42">
        <v>0.228</v>
      </c>
    </row>
    <row r="15" spans="1:7" ht="73.5" customHeight="1">
      <c r="A15" s="17">
        <v>12</v>
      </c>
      <c r="B15" s="17" t="s">
        <v>232</v>
      </c>
      <c r="C15" s="39">
        <v>14</v>
      </c>
      <c r="D15" s="39">
        <v>9</v>
      </c>
      <c r="E15" s="42">
        <v>0.643</v>
      </c>
      <c r="F15" s="39">
        <v>5</v>
      </c>
      <c r="G15" s="42">
        <v>0.357</v>
      </c>
    </row>
    <row r="16" spans="1:7" ht="73.5" customHeight="1">
      <c r="A16" s="17">
        <v>13</v>
      </c>
      <c r="B16" s="17" t="s">
        <v>233</v>
      </c>
      <c r="C16" s="39">
        <v>13</v>
      </c>
      <c r="D16" s="39">
        <v>7</v>
      </c>
      <c r="E16" s="42">
        <v>0.538</v>
      </c>
      <c r="F16" s="39">
        <v>6</v>
      </c>
      <c r="G16" s="42">
        <v>0.462</v>
      </c>
    </row>
    <row r="17" spans="1:7" ht="83.25" customHeight="1">
      <c r="A17" s="17">
        <v>14</v>
      </c>
      <c r="B17" s="17" t="s">
        <v>234</v>
      </c>
      <c r="C17" s="39">
        <v>7</v>
      </c>
      <c r="D17" s="39">
        <v>4</v>
      </c>
      <c r="E17" s="42">
        <v>0.571</v>
      </c>
      <c r="F17" s="39">
        <v>3</v>
      </c>
      <c r="G17" s="42">
        <v>0.429</v>
      </c>
    </row>
    <row r="18" spans="1:7" ht="74.25" customHeight="1">
      <c r="A18" s="17">
        <v>15</v>
      </c>
      <c r="B18" s="17" t="s">
        <v>235</v>
      </c>
      <c r="C18" s="39">
        <v>5</v>
      </c>
      <c r="D18" s="39">
        <v>4</v>
      </c>
      <c r="E18" s="42">
        <f>D18/C18</f>
        <v>0.8</v>
      </c>
      <c r="F18" s="39">
        <v>1</v>
      </c>
      <c r="G18" s="42">
        <f>F18/C18</f>
        <v>0.2</v>
      </c>
    </row>
    <row r="19" spans="1:7" ht="107.25" customHeight="1">
      <c r="A19" s="17">
        <v>16</v>
      </c>
      <c r="B19" s="17" t="s">
        <v>236</v>
      </c>
      <c r="C19" s="39">
        <v>15</v>
      </c>
      <c r="D19" s="39">
        <v>10</v>
      </c>
      <c r="E19" s="42">
        <f>D19/C19</f>
        <v>0.6666666666666666</v>
      </c>
      <c r="F19" s="39">
        <v>5</v>
      </c>
      <c r="G19" s="42">
        <f>F19/C19</f>
        <v>0.3333333333333333</v>
      </c>
    </row>
    <row r="20" spans="1:7" ht="88.5" customHeight="1">
      <c r="A20" s="17">
        <v>17</v>
      </c>
      <c r="B20" s="17" t="s">
        <v>237</v>
      </c>
      <c r="C20" s="39">
        <v>6</v>
      </c>
      <c r="D20" s="39">
        <v>4</v>
      </c>
      <c r="E20" s="42">
        <f>D20/C20</f>
        <v>0.6666666666666666</v>
      </c>
      <c r="F20" s="39">
        <v>2</v>
      </c>
      <c r="G20" s="42">
        <f>F20/C20</f>
        <v>0.3333333333333333</v>
      </c>
    </row>
    <row r="21" spans="1:7" ht="100.5" customHeight="1">
      <c r="A21" s="17">
        <v>18</v>
      </c>
      <c r="B21" s="17" t="s">
        <v>238</v>
      </c>
      <c r="C21" s="39">
        <v>17</v>
      </c>
      <c r="D21" s="39">
        <v>17</v>
      </c>
      <c r="E21" s="42">
        <v>1</v>
      </c>
      <c r="F21" s="39">
        <v>0</v>
      </c>
      <c r="G21" s="42">
        <v>0</v>
      </c>
    </row>
    <row r="22" spans="1:7" ht="90" customHeight="1">
      <c r="A22" s="17">
        <v>19</v>
      </c>
      <c r="B22" s="17" t="s">
        <v>239</v>
      </c>
      <c r="C22" s="39">
        <v>21</v>
      </c>
      <c r="D22" s="39">
        <v>14</v>
      </c>
      <c r="E22" s="42">
        <f>D22/C22</f>
        <v>0.6666666666666666</v>
      </c>
      <c r="F22" s="39">
        <v>7</v>
      </c>
      <c r="G22" s="42">
        <f>F22/C22</f>
        <v>0.3333333333333333</v>
      </c>
    </row>
    <row r="23" spans="1:7" ht="75.75" customHeight="1">
      <c r="A23" s="17">
        <v>20</v>
      </c>
      <c r="B23" s="17" t="s">
        <v>240</v>
      </c>
      <c r="C23" s="39">
        <v>12</v>
      </c>
      <c r="D23" s="39">
        <v>9</v>
      </c>
      <c r="E23" s="42">
        <f aca="true" t="shared" si="0" ref="E23:E31">D23/C23</f>
        <v>0.75</v>
      </c>
      <c r="F23" s="39">
        <v>3</v>
      </c>
      <c r="G23" s="42">
        <f aca="true" t="shared" si="1" ref="G23:G31">F23/C23</f>
        <v>0.25</v>
      </c>
    </row>
    <row r="24" spans="1:7" ht="93" customHeight="1">
      <c r="A24" s="17">
        <v>21</v>
      </c>
      <c r="B24" s="17" t="s">
        <v>241</v>
      </c>
      <c r="C24" s="39">
        <v>18</v>
      </c>
      <c r="D24" s="39">
        <v>15</v>
      </c>
      <c r="E24" s="42">
        <f t="shared" si="0"/>
        <v>0.8333333333333334</v>
      </c>
      <c r="F24" s="39">
        <v>3</v>
      </c>
      <c r="G24" s="42">
        <f t="shared" si="1"/>
        <v>0.16666666666666666</v>
      </c>
    </row>
    <row r="25" spans="1:7" ht="105" customHeight="1">
      <c r="A25" s="17">
        <v>22</v>
      </c>
      <c r="B25" s="17" t="s">
        <v>242</v>
      </c>
      <c r="C25" s="39">
        <v>11</v>
      </c>
      <c r="D25" s="39">
        <v>10</v>
      </c>
      <c r="E25" s="42">
        <f t="shared" si="0"/>
        <v>0.9090909090909091</v>
      </c>
      <c r="F25" s="39">
        <v>1</v>
      </c>
      <c r="G25" s="42">
        <f t="shared" si="1"/>
        <v>0.09090909090909091</v>
      </c>
    </row>
    <row r="26" spans="1:7" ht="104.25" customHeight="1">
      <c r="A26" s="17">
        <v>23</v>
      </c>
      <c r="B26" s="17" t="s">
        <v>243</v>
      </c>
      <c r="C26" s="39">
        <v>18</v>
      </c>
      <c r="D26" s="39">
        <v>13</v>
      </c>
      <c r="E26" s="42">
        <f t="shared" si="0"/>
        <v>0.7222222222222222</v>
      </c>
      <c r="F26" s="39">
        <v>5</v>
      </c>
      <c r="G26" s="42">
        <f t="shared" si="1"/>
        <v>0.2777777777777778</v>
      </c>
    </row>
    <row r="27" spans="1:7" ht="84" customHeight="1">
      <c r="A27" s="17">
        <v>24</v>
      </c>
      <c r="B27" s="17" t="s">
        <v>244</v>
      </c>
      <c r="C27" s="39">
        <v>11</v>
      </c>
      <c r="D27" s="39">
        <v>10</v>
      </c>
      <c r="E27" s="42">
        <f t="shared" si="0"/>
        <v>0.9090909090909091</v>
      </c>
      <c r="F27" s="39">
        <v>1</v>
      </c>
      <c r="G27" s="42">
        <f t="shared" si="1"/>
        <v>0.09090909090909091</v>
      </c>
    </row>
    <row r="28" spans="1:7" ht="90" customHeight="1">
      <c r="A28" s="17">
        <v>25</v>
      </c>
      <c r="B28" s="17" t="s">
        <v>245</v>
      </c>
      <c r="C28" s="39">
        <v>13</v>
      </c>
      <c r="D28" s="39">
        <v>9</v>
      </c>
      <c r="E28" s="42">
        <f t="shared" si="0"/>
        <v>0.6923076923076923</v>
      </c>
      <c r="F28" s="39">
        <v>4</v>
      </c>
      <c r="G28" s="42">
        <f t="shared" si="1"/>
        <v>0.3076923076923077</v>
      </c>
    </row>
    <row r="29" spans="1:7" ht="105" customHeight="1">
      <c r="A29" s="17">
        <v>26</v>
      </c>
      <c r="B29" s="17" t="s">
        <v>246</v>
      </c>
      <c r="C29" s="39">
        <v>5</v>
      </c>
      <c r="D29" s="39">
        <v>5</v>
      </c>
      <c r="E29" s="42">
        <f t="shared" si="0"/>
        <v>1</v>
      </c>
      <c r="F29" s="39">
        <v>0</v>
      </c>
      <c r="G29" s="42">
        <f t="shared" si="1"/>
        <v>0</v>
      </c>
    </row>
    <row r="30" spans="1:7" ht="85.5" customHeight="1">
      <c r="A30" s="17">
        <v>27</v>
      </c>
      <c r="B30" s="17" t="s">
        <v>247</v>
      </c>
      <c r="C30" s="39">
        <v>19</v>
      </c>
      <c r="D30" s="39">
        <v>18</v>
      </c>
      <c r="E30" s="42">
        <f t="shared" si="0"/>
        <v>0.9473684210526315</v>
      </c>
      <c r="F30" s="39">
        <v>1</v>
      </c>
      <c r="G30" s="42">
        <f t="shared" si="1"/>
        <v>0.05263157894736842</v>
      </c>
    </row>
    <row r="31" spans="1:7" ht="84" customHeight="1">
      <c r="A31" s="17">
        <v>28</v>
      </c>
      <c r="B31" s="17" t="s">
        <v>248</v>
      </c>
      <c r="C31" s="39">
        <v>18</v>
      </c>
      <c r="D31" s="39">
        <v>14</v>
      </c>
      <c r="E31" s="42">
        <f t="shared" si="0"/>
        <v>0.7777777777777778</v>
      </c>
      <c r="F31" s="39">
        <v>4</v>
      </c>
      <c r="G31" s="42">
        <f t="shared" si="1"/>
        <v>0.2222222222222222</v>
      </c>
    </row>
    <row r="32" spans="1:7" ht="102.75" customHeight="1">
      <c r="A32" s="17">
        <v>29</v>
      </c>
      <c r="B32" s="17" t="s">
        <v>249</v>
      </c>
      <c r="C32" s="39">
        <v>14</v>
      </c>
      <c r="D32" s="39">
        <v>11</v>
      </c>
      <c r="E32" s="42">
        <v>0.78</v>
      </c>
      <c r="F32" s="39">
        <v>3</v>
      </c>
      <c r="G32" s="42">
        <v>0.12</v>
      </c>
    </row>
    <row r="33" spans="1:7" ht="94.5" customHeight="1">
      <c r="A33" s="17">
        <v>30</v>
      </c>
      <c r="B33" s="17" t="s">
        <v>250</v>
      </c>
      <c r="C33" s="39">
        <v>18</v>
      </c>
      <c r="D33" s="39">
        <v>15</v>
      </c>
      <c r="E33" s="81">
        <f>D33/C33</f>
        <v>0.8333333333333334</v>
      </c>
      <c r="F33" s="39">
        <v>3</v>
      </c>
      <c r="G33" s="81">
        <f>F33/C33</f>
        <v>0.16666666666666666</v>
      </c>
    </row>
    <row r="34" spans="1:7" ht="138" customHeight="1">
      <c r="A34" s="17">
        <v>31</v>
      </c>
      <c r="B34" s="17" t="s">
        <v>251</v>
      </c>
      <c r="C34" s="39">
        <v>21</v>
      </c>
      <c r="D34" s="39">
        <v>17</v>
      </c>
      <c r="E34" s="81">
        <v>0.8095238095238095</v>
      </c>
      <c r="F34" s="39">
        <v>4</v>
      </c>
      <c r="G34" s="81">
        <v>0.19047619047619047</v>
      </c>
    </row>
    <row r="35" spans="1:7" ht="68.25" customHeight="1">
      <c r="A35" s="17">
        <v>32</v>
      </c>
      <c r="B35" s="17" t="s">
        <v>252</v>
      </c>
      <c r="C35" s="39">
        <v>11</v>
      </c>
      <c r="D35" s="39">
        <v>7</v>
      </c>
      <c r="E35" s="42">
        <v>0.64</v>
      </c>
      <c r="F35" s="39">
        <v>4</v>
      </c>
      <c r="G35" s="42">
        <v>0.36</v>
      </c>
    </row>
    <row r="36" spans="1:7" ht="85.5" customHeight="1">
      <c r="A36" s="17">
        <v>33</v>
      </c>
      <c r="B36" s="17" t="s">
        <v>253</v>
      </c>
      <c r="C36" s="39">
        <v>20</v>
      </c>
      <c r="D36" s="39">
        <v>14</v>
      </c>
      <c r="E36" s="42">
        <f aca="true" t="shared" si="2" ref="E36:E41">D36/C36</f>
        <v>0.7</v>
      </c>
      <c r="F36" s="39">
        <v>6</v>
      </c>
      <c r="G36" s="42">
        <f aca="true" t="shared" si="3" ref="G36:G41">F36/C36</f>
        <v>0.3</v>
      </c>
    </row>
    <row r="37" spans="1:7" ht="94.5" customHeight="1">
      <c r="A37" s="17">
        <v>34</v>
      </c>
      <c r="B37" s="17" t="s">
        <v>254</v>
      </c>
      <c r="C37" s="39">
        <v>20</v>
      </c>
      <c r="D37" s="39">
        <v>13</v>
      </c>
      <c r="E37" s="42">
        <f t="shared" si="2"/>
        <v>0.65</v>
      </c>
      <c r="F37" s="39">
        <v>7</v>
      </c>
      <c r="G37" s="42">
        <f t="shared" si="3"/>
        <v>0.35</v>
      </c>
    </row>
    <row r="38" spans="1:7" ht="110.25" customHeight="1">
      <c r="A38" s="17">
        <v>35</v>
      </c>
      <c r="B38" s="17" t="s">
        <v>255</v>
      </c>
      <c r="C38" s="39">
        <v>30</v>
      </c>
      <c r="D38" s="39">
        <v>20</v>
      </c>
      <c r="E38" s="42">
        <f t="shared" si="2"/>
        <v>0.6666666666666666</v>
      </c>
      <c r="F38" s="39">
        <v>10</v>
      </c>
      <c r="G38" s="42">
        <f t="shared" si="3"/>
        <v>0.3333333333333333</v>
      </c>
    </row>
    <row r="39" spans="1:7" ht="118.5" customHeight="1">
      <c r="A39" s="17">
        <v>36</v>
      </c>
      <c r="B39" s="17" t="s">
        <v>256</v>
      </c>
      <c r="C39" s="39">
        <v>43</v>
      </c>
      <c r="D39" s="39">
        <v>25</v>
      </c>
      <c r="E39" s="42">
        <f t="shared" si="2"/>
        <v>0.5813953488372093</v>
      </c>
      <c r="F39" s="39">
        <v>18</v>
      </c>
      <c r="G39" s="42">
        <f t="shared" si="3"/>
        <v>0.4186046511627907</v>
      </c>
    </row>
    <row r="40" spans="1:7" ht="120" customHeight="1">
      <c r="A40" s="17">
        <v>37</v>
      </c>
      <c r="B40" s="17" t="s">
        <v>257</v>
      </c>
      <c r="C40" s="39">
        <v>41</v>
      </c>
      <c r="D40" s="39">
        <v>30</v>
      </c>
      <c r="E40" s="42">
        <f t="shared" si="2"/>
        <v>0.7317073170731707</v>
      </c>
      <c r="F40" s="39">
        <v>11</v>
      </c>
      <c r="G40" s="42">
        <f t="shared" si="3"/>
        <v>0.2682926829268293</v>
      </c>
    </row>
    <row r="41" spans="1:7" ht="145.5" customHeight="1">
      <c r="A41" s="17">
        <v>38</v>
      </c>
      <c r="B41" s="17" t="s">
        <v>258</v>
      </c>
      <c r="C41" s="39">
        <v>20</v>
      </c>
      <c r="D41" s="39">
        <v>12</v>
      </c>
      <c r="E41" s="42">
        <f t="shared" si="2"/>
        <v>0.6</v>
      </c>
      <c r="F41" s="39">
        <v>8</v>
      </c>
      <c r="G41" s="42">
        <f t="shared" si="3"/>
        <v>0.4</v>
      </c>
    </row>
    <row r="42" spans="1:7" ht="58.5" customHeight="1">
      <c r="A42" s="17">
        <v>39</v>
      </c>
      <c r="B42" s="17" t="s">
        <v>259</v>
      </c>
      <c r="C42" s="39">
        <v>18</v>
      </c>
      <c r="D42" s="39">
        <v>9</v>
      </c>
      <c r="E42" s="42">
        <f>D42/C42</f>
        <v>0.5</v>
      </c>
      <c r="F42" s="39">
        <v>9</v>
      </c>
      <c r="G42" s="42">
        <f>F42/C42</f>
        <v>0.5</v>
      </c>
    </row>
    <row r="43" spans="1:7" ht="71.25" customHeight="1">
      <c r="A43" s="17">
        <v>40</v>
      </c>
      <c r="B43" s="17" t="s">
        <v>260</v>
      </c>
      <c r="C43" s="39">
        <v>15</v>
      </c>
      <c r="D43" s="39">
        <v>9</v>
      </c>
      <c r="E43" s="42">
        <f>D43/C43</f>
        <v>0.6</v>
      </c>
      <c r="F43" s="39">
        <v>6</v>
      </c>
      <c r="G43" s="42">
        <f>F43/C43</f>
        <v>0.4</v>
      </c>
    </row>
    <row r="44" spans="1:7" ht="63" customHeight="1">
      <c r="A44" s="17">
        <v>41</v>
      </c>
      <c r="B44" s="17" t="s">
        <v>261</v>
      </c>
      <c r="C44" s="39">
        <v>10</v>
      </c>
      <c r="D44" s="39">
        <v>6</v>
      </c>
      <c r="E44" s="42">
        <f>D44/C44</f>
        <v>0.6</v>
      </c>
      <c r="F44" s="39">
        <v>4</v>
      </c>
      <c r="G44" s="42">
        <f>F44/C44</f>
        <v>0.4</v>
      </c>
    </row>
    <row r="45" spans="1:7" ht="35.25" customHeight="1">
      <c r="A45" s="17" t="s">
        <v>61</v>
      </c>
      <c r="B45" s="17" t="s">
        <v>91</v>
      </c>
      <c r="C45" s="39">
        <f>SUM(C4:C44)</f>
        <v>665</v>
      </c>
      <c r="D45" s="39">
        <f>SUM(D4:D44)</f>
        <v>488</v>
      </c>
      <c r="E45" s="82">
        <f>D45/C45</f>
        <v>0.7338345864661654</v>
      </c>
      <c r="F45" s="39">
        <f>SUM(F4:F44)</f>
        <v>177</v>
      </c>
      <c r="G45" s="82">
        <f>F45/C45</f>
        <v>0.2661654135338346</v>
      </c>
    </row>
    <row r="46" spans="1:7" ht="36" customHeight="1">
      <c r="A46" s="59" t="s">
        <v>63</v>
      </c>
      <c r="B46" s="59"/>
      <c r="C46" s="59"/>
      <c r="D46" s="59"/>
      <c r="E46" s="59"/>
      <c r="F46" s="59"/>
      <c r="G46" s="59"/>
    </row>
  </sheetData>
  <sheetProtection/>
  <mergeCells count="3">
    <mergeCell ref="A1:G1"/>
    <mergeCell ref="E2:G2"/>
    <mergeCell ref="A46:G46"/>
  </mergeCells>
  <printOptions/>
  <pageMargins left="0.7086614173228347" right="0.7086614173228347" top="0.7480314960629921" bottom="0.7480314960629921" header="0.31496062992125984" footer="0.31496062992125984"/>
  <pageSetup orientation="landscape" paperSize="9" scale="8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90" zoomScaleSheetLayoutView="90" zoomScalePageLayoutView="0" workbookViewId="0" topLeftCell="A1">
      <selection activeCell="F17" sqref="F17:G17"/>
    </sheetView>
  </sheetViews>
  <sheetFormatPr defaultColWidth="9.00390625" defaultRowHeight="16.5"/>
  <cols>
    <col min="1" max="1" width="5.625" style="0" customWidth="1"/>
    <col min="2" max="2" width="63.00390625" style="0" customWidth="1"/>
    <col min="3" max="4" width="17.75390625" style="40" customWidth="1"/>
    <col min="5" max="5" width="19.75390625" style="43" customWidth="1"/>
    <col min="6" max="6" width="17.75390625" style="40" customWidth="1"/>
    <col min="7" max="7" width="19.75390625" style="43" customWidth="1"/>
  </cols>
  <sheetData>
    <row r="1" spans="1:7" ht="69" customHeight="1">
      <c r="A1" s="51" t="s">
        <v>187</v>
      </c>
      <c r="B1" s="52"/>
      <c r="C1" s="52"/>
      <c r="D1" s="52"/>
      <c r="E1" s="52"/>
      <c r="F1" s="52"/>
      <c r="G1" s="52"/>
    </row>
    <row r="2" spans="1:7" ht="45" customHeight="1">
      <c r="A2" s="29"/>
      <c r="B2" s="30"/>
      <c r="C2" s="32"/>
      <c r="D2" s="32"/>
      <c r="E2" s="53" t="s">
        <v>36</v>
      </c>
      <c r="F2" s="54"/>
      <c r="G2" s="55"/>
    </row>
    <row r="3" spans="1:7" ht="78">
      <c r="A3" s="25" t="s">
        <v>37</v>
      </c>
      <c r="B3" s="25" t="s">
        <v>38</v>
      </c>
      <c r="C3" s="33" t="s">
        <v>65</v>
      </c>
      <c r="D3" s="33" t="s">
        <v>66</v>
      </c>
      <c r="E3" s="41" t="s">
        <v>39</v>
      </c>
      <c r="F3" s="33" t="s">
        <v>67</v>
      </c>
      <c r="G3" s="41" t="s">
        <v>98</v>
      </c>
    </row>
    <row r="4" spans="1:7" ht="54.75" customHeight="1">
      <c r="A4" s="25">
        <v>1</v>
      </c>
      <c r="B4" s="25" t="s">
        <v>188</v>
      </c>
      <c r="C4" s="33">
        <v>5</v>
      </c>
      <c r="D4" s="33">
        <v>4</v>
      </c>
      <c r="E4" s="41">
        <f>D4/C4</f>
        <v>0.8</v>
      </c>
      <c r="F4" s="33">
        <v>1</v>
      </c>
      <c r="G4" s="41">
        <f>F4/C4</f>
        <v>0.2</v>
      </c>
    </row>
    <row r="5" spans="1:7" ht="54.75" customHeight="1">
      <c r="A5" s="25">
        <v>2</v>
      </c>
      <c r="B5" s="25" t="s">
        <v>189</v>
      </c>
      <c r="C5" s="33">
        <v>21</v>
      </c>
      <c r="D5" s="33">
        <v>16</v>
      </c>
      <c r="E5" s="41">
        <f aca="true" t="shared" si="0" ref="E5:E38">D5/C5</f>
        <v>0.7619047619047619</v>
      </c>
      <c r="F5" s="33">
        <v>5</v>
      </c>
      <c r="G5" s="41">
        <f aca="true" t="shared" si="1" ref="G5:G38">F5/C5</f>
        <v>0.23809523809523808</v>
      </c>
    </row>
    <row r="6" spans="1:7" ht="79.5" customHeight="1">
      <c r="A6" s="25">
        <v>3</v>
      </c>
      <c r="B6" s="25" t="s">
        <v>190</v>
      </c>
      <c r="C6" s="33">
        <v>15</v>
      </c>
      <c r="D6" s="33">
        <v>7</v>
      </c>
      <c r="E6" s="41">
        <f t="shared" si="0"/>
        <v>0.4666666666666667</v>
      </c>
      <c r="F6" s="33">
        <v>8</v>
      </c>
      <c r="G6" s="41">
        <f t="shared" si="1"/>
        <v>0.5333333333333333</v>
      </c>
    </row>
    <row r="7" spans="1:7" ht="69.75" customHeight="1">
      <c r="A7" s="25">
        <v>4</v>
      </c>
      <c r="B7" s="25" t="s">
        <v>191</v>
      </c>
      <c r="C7" s="33">
        <v>5</v>
      </c>
      <c r="D7" s="33">
        <v>2</v>
      </c>
      <c r="E7" s="41">
        <f t="shared" si="0"/>
        <v>0.4</v>
      </c>
      <c r="F7" s="33">
        <v>3</v>
      </c>
      <c r="G7" s="41">
        <f t="shared" si="1"/>
        <v>0.6</v>
      </c>
    </row>
    <row r="8" spans="1:7" ht="54.75" customHeight="1">
      <c r="A8" s="25">
        <v>5</v>
      </c>
      <c r="B8" s="25" t="s">
        <v>192</v>
      </c>
      <c r="C8" s="33">
        <v>6</v>
      </c>
      <c r="D8" s="33">
        <v>6</v>
      </c>
      <c r="E8" s="41">
        <f t="shared" si="0"/>
        <v>1</v>
      </c>
      <c r="F8" s="33">
        <v>0</v>
      </c>
      <c r="G8" s="41">
        <f t="shared" si="1"/>
        <v>0</v>
      </c>
    </row>
    <row r="9" spans="1:7" ht="54.75" customHeight="1">
      <c r="A9" s="25">
        <v>6</v>
      </c>
      <c r="B9" s="25" t="s">
        <v>212</v>
      </c>
      <c r="C9" s="33">
        <v>17</v>
      </c>
      <c r="D9" s="33">
        <v>15</v>
      </c>
      <c r="E9" s="41">
        <f t="shared" si="0"/>
        <v>0.8823529411764706</v>
      </c>
      <c r="F9" s="33">
        <v>2</v>
      </c>
      <c r="G9" s="41">
        <f t="shared" si="1"/>
        <v>0.11764705882352941</v>
      </c>
    </row>
    <row r="10" spans="1:7" ht="54.75" customHeight="1">
      <c r="A10" s="25">
        <v>7</v>
      </c>
      <c r="B10" s="25" t="s">
        <v>213</v>
      </c>
      <c r="C10" s="33">
        <v>18</v>
      </c>
      <c r="D10" s="33">
        <v>16</v>
      </c>
      <c r="E10" s="41">
        <f t="shared" si="0"/>
        <v>0.8888888888888888</v>
      </c>
      <c r="F10" s="33">
        <v>2</v>
      </c>
      <c r="G10" s="41">
        <f t="shared" si="1"/>
        <v>0.1111111111111111</v>
      </c>
    </row>
    <row r="11" spans="1:7" ht="54.75" customHeight="1">
      <c r="A11" s="25">
        <v>8</v>
      </c>
      <c r="B11" s="25" t="s">
        <v>211</v>
      </c>
      <c r="C11" s="33">
        <v>11</v>
      </c>
      <c r="D11" s="33">
        <v>7</v>
      </c>
      <c r="E11" s="41">
        <f t="shared" si="0"/>
        <v>0.6363636363636364</v>
      </c>
      <c r="F11" s="33">
        <v>4</v>
      </c>
      <c r="G11" s="41">
        <f t="shared" si="1"/>
        <v>0.36363636363636365</v>
      </c>
    </row>
    <row r="12" spans="1:7" ht="54.75" customHeight="1">
      <c r="A12" s="25">
        <v>9</v>
      </c>
      <c r="B12" s="25" t="s">
        <v>214</v>
      </c>
      <c r="C12" s="33">
        <v>26</v>
      </c>
      <c r="D12" s="33">
        <v>18</v>
      </c>
      <c r="E12" s="41">
        <f t="shared" si="0"/>
        <v>0.6923076923076923</v>
      </c>
      <c r="F12" s="33">
        <v>8</v>
      </c>
      <c r="G12" s="41">
        <f t="shared" si="1"/>
        <v>0.3076923076923077</v>
      </c>
    </row>
    <row r="13" spans="1:7" ht="73.5" customHeight="1">
      <c r="A13" s="25">
        <v>10</v>
      </c>
      <c r="B13" s="25" t="s">
        <v>215</v>
      </c>
      <c r="C13" s="33">
        <v>30</v>
      </c>
      <c r="D13" s="33">
        <v>21</v>
      </c>
      <c r="E13" s="41">
        <f t="shared" si="0"/>
        <v>0.7</v>
      </c>
      <c r="F13" s="33">
        <v>9</v>
      </c>
      <c r="G13" s="41">
        <f t="shared" si="1"/>
        <v>0.3</v>
      </c>
    </row>
    <row r="14" spans="1:7" ht="73.5" customHeight="1">
      <c r="A14" s="25">
        <v>11</v>
      </c>
      <c r="B14" s="25" t="s">
        <v>216</v>
      </c>
      <c r="C14" s="33">
        <v>5</v>
      </c>
      <c r="D14" s="33">
        <v>4</v>
      </c>
      <c r="E14" s="41">
        <f t="shared" si="0"/>
        <v>0.8</v>
      </c>
      <c r="F14" s="33">
        <v>1</v>
      </c>
      <c r="G14" s="41">
        <f t="shared" si="1"/>
        <v>0.2</v>
      </c>
    </row>
    <row r="15" spans="1:7" ht="73.5" customHeight="1">
      <c r="A15" s="25">
        <v>12</v>
      </c>
      <c r="B15" s="25" t="s">
        <v>218</v>
      </c>
      <c r="C15" s="33">
        <v>15</v>
      </c>
      <c r="D15" s="33">
        <v>10</v>
      </c>
      <c r="E15" s="41">
        <f t="shared" si="0"/>
        <v>0.6666666666666666</v>
      </c>
      <c r="F15" s="33">
        <v>5</v>
      </c>
      <c r="G15" s="41">
        <f t="shared" si="1"/>
        <v>0.3333333333333333</v>
      </c>
    </row>
    <row r="16" spans="1:7" ht="73.5" customHeight="1">
      <c r="A16" s="25">
        <v>13</v>
      </c>
      <c r="B16" s="25" t="s">
        <v>219</v>
      </c>
      <c r="C16" s="33">
        <v>6</v>
      </c>
      <c r="D16" s="33">
        <v>4</v>
      </c>
      <c r="E16" s="41">
        <f t="shared" si="0"/>
        <v>0.6666666666666666</v>
      </c>
      <c r="F16" s="33">
        <v>2</v>
      </c>
      <c r="G16" s="41">
        <f t="shared" si="1"/>
        <v>0.3333333333333333</v>
      </c>
    </row>
    <row r="17" spans="1:7" ht="73.5" customHeight="1">
      <c r="A17" s="25">
        <v>14</v>
      </c>
      <c r="B17" s="25" t="s">
        <v>220</v>
      </c>
      <c r="C17" s="33">
        <v>17</v>
      </c>
      <c r="D17" s="33">
        <v>13</v>
      </c>
      <c r="E17" s="41">
        <f>D17/C17</f>
        <v>0.7647058823529411</v>
      </c>
      <c r="F17" s="49">
        <v>4</v>
      </c>
      <c r="G17" s="50">
        <f>F17/C17</f>
        <v>0.23529411764705882</v>
      </c>
    </row>
    <row r="18" spans="1:7" ht="54.75" customHeight="1">
      <c r="A18" s="25">
        <v>15</v>
      </c>
      <c r="B18" s="25" t="s">
        <v>193</v>
      </c>
      <c r="C18" s="33">
        <v>11</v>
      </c>
      <c r="D18" s="33">
        <v>6</v>
      </c>
      <c r="E18" s="41">
        <f t="shared" si="0"/>
        <v>0.5454545454545454</v>
      </c>
      <c r="F18" s="33">
        <v>5</v>
      </c>
      <c r="G18" s="41">
        <f t="shared" si="1"/>
        <v>0.45454545454545453</v>
      </c>
    </row>
    <row r="19" spans="1:7" ht="74.25" customHeight="1">
      <c r="A19" s="25">
        <v>16</v>
      </c>
      <c r="B19" s="25" t="s">
        <v>194</v>
      </c>
      <c r="C19" s="33">
        <v>17</v>
      </c>
      <c r="D19" s="33">
        <v>14</v>
      </c>
      <c r="E19" s="41">
        <f t="shared" si="0"/>
        <v>0.8235294117647058</v>
      </c>
      <c r="F19" s="33">
        <v>3</v>
      </c>
      <c r="G19" s="41">
        <f t="shared" si="1"/>
        <v>0.17647058823529413</v>
      </c>
    </row>
    <row r="20" spans="1:7" ht="70.5" customHeight="1">
      <c r="A20" s="25">
        <v>17</v>
      </c>
      <c r="B20" s="25" t="s">
        <v>195</v>
      </c>
      <c r="C20" s="33">
        <v>15</v>
      </c>
      <c r="D20" s="33">
        <v>12</v>
      </c>
      <c r="E20" s="41">
        <f t="shared" si="0"/>
        <v>0.8</v>
      </c>
      <c r="F20" s="33">
        <v>3</v>
      </c>
      <c r="G20" s="41">
        <f t="shared" si="1"/>
        <v>0.2</v>
      </c>
    </row>
    <row r="21" spans="1:7" ht="88.5" customHeight="1">
      <c r="A21" s="25">
        <v>18</v>
      </c>
      <c r="B21" s="24" t="s">
        <v>196</v>
      </c>
      <c r="C21" s="34">
        <v>19</v>
      </c>
      <c r="D21" s="34">
        <v>10</v>
      </c>
      <c r="E21" s="41">
        <f t="shared" si="0"/>
        <v>0.5263157894736842</v>
      </c>
      <c r="F21" s="34">
        <v>9</v>
      </c>
      <c r="G21" s="41">
        <f t="shared" si="1"/>
        <v>0.47368421052631576</v>
      </c>
    </row>
    <row r="22" spans="1:7" ht="100.5" customHeight="1">
      <c r="A22" s="25">
        <v>19</v>
      </c>
      <c r="B22" s="24" t="s">
        <v>197</v>
      </c>
      <c r="C22" s="34">
        <v>13</v>
      </c>
      <c r="D22" s="34">
        <v>12</v>
      </c>
      <c r="E22" s="41">
        <f t="shared" si="0"/>
        <v>0.9230769230769231</v>
      </c>
      <c r="F22" s="34">
        <v>1</v>
      </c>
      <c r="G22" s="41">
        <f t="shared" si="1"/>
        <v>0.07692307692307693</v>
      </c>
    </row>
    <row r="23" spans="1:7" ht="90" customHeight="1">
      <c r="A23" s="25">
        <v>20</v>
      </c>
      <c r="B23" s="24" t="s">
        <v>198</v>
      </c>
      <c r="C23" s="34">
        <v>14</v>
      </c>
      <c r="D23" s="34">
        <v>11</v>
      </c>
      <c r="E23" s="41">
        <f t="shared" si="0"/>
        <v>0.7857142857142857</v>
      </c>
      <c r="F23" s="34">
        <v>3</v>
      </c>
      <c r="G23" s="41">
        <f t="shared" si="1"/>
        <v>0.21428571428571427</v>
      </c>
    </row>
    <row r="24" spans="1:7" ht="75.75" customHeight="1">
      <c r="A24" s="25">
        <v>21</v>
      </c>
      <c r="B24" s="24" t="s">
        <v>199</v>
      </c>
      <c r="C24" s="34">
        <v>12</v>
      </c>
      <c r="D24" s="34">
        <v>11</v>
      </c>
      <c r="E24" s="41">
        <f t="shared" si="0"/>
        <v>0.9166666666666666</v>
      </c>
      <c r="F24" s="34">
        <v>1</v>
      </c>
      <c r="G24" s="41">
        <f t="shared" si="1"/>
        <v>0.08333333333333333</v>
      </c>
    </row>
    <row r="25" spans="1:7" ht="61.5" customHeight="1">
      <c r="A25" s="25">
        <v>22</v>
      </c>
      <c r="B25" s="24" t="s">
        <v>200</v>
      </c>
      <c r="C25" s="34">
        <v>19</v>
      </c>
      <c r="D25" s="34">
        <v>17</v>
      </c>
      <c r="E25" s="41">
        <f t="shared" si="0"/>
        <v>0.8947368421052632</v>
      </c>
      <c r="F25" s="34">
        <v>2</v>
      </c>
      <c r="G25" s="41">
        <f t="shared" si="1"/>
        <v>0.10526315789473684</v>
      </c>
    </row>
    <row r="26" spans="1:7" ht="72" customHeight="1">
      <c r="A26" s="25">
        <v>23</v>
      </c>
      <c r="B26" s="24" t="s">
        <v>201</v>
      </c>
      <c r="C26" s="34">
        <v>22</v>
      </c>
      <c r="D26" s="34">
        <v>18</v>
      </c>
      <c r="E26" s="41">
        <f t="shared" si="0"/>
        <v>0.8181818181818182</v>
      </c>
      <c r="F26" s="34">
        <v>4</v>
      </c>
      <c r="G26" s="41">
        <f t="shared" si="1"/>
        <v>0.18181818181818182</v>
      </c>
    </row>
    <row r="27" spans="1:7" ht="104.25" customHeight="1">
      <c r="A27" s="25">
        <v>24</v>
      </c>
      <c r="B27" s="24" t="s">
        <v>202</v>
      </c>
      <c r="C27" s="34">
        <v>15</v>
      </c>
      <c r="D27" s="34">
        <v>13</v>
      </c>
      <c r="E27" s="41">
        <f t="shared" si="0"/>
        <v>0.8666666666666667</v>
      </c>
      <c r="F27" s="34">
        <v>2</v>
      </c>
      <c r="G27" s="41">
        <f t="shared" si="1"/>
        <v>0.13333333333333333</v>
      </c>
    </row>
    <row r="28" spans="1:7" ht="84" customHeight="1">
      <c r="A28" s="25">
        <v>25</v>
      </c>
      <c r="B28" s="46" t="s">
        <v>203</v>
      </c>
      <c r="C28" s="34">
        <v>16</v>
      </c>
      <c r="D28" s="34">
        <v>13</v>
      </c>
      <c r="E28" s="48">
        <f t="shared" si="0"/>
        <v>0.8125</v>
      </c>
      <c r="F28" s="34">
        <v>3</v>
      </c>
      <c r="G28" s="48">
        <f t="shared" si="1"/>
        <v>0.1875</v>
      </c>
    </row>
    <row r="29" spans="1:7" ht="54.75" customHeight="1">
      <c r="A29" s="25">
        <v>26</v>
      </c>
      <c r="B29" s="24" t="s">
        <v>204</v>
      </c>
      <c r="C29" s="34">
        <v>10</v>
      </c>
      <c r="D29" s="34">
        <v>6</v>
      </c>
      <c r="E29" s="41">
        <f t="shared" si="0"/>
        <v>0.6</v>
      </c>
      <c r="F29" s="34">
        <v>4</v>
      </c>
      <c r="G29" s="41">
        <f t="shared" si="1"/>
        <v>0.4</v>
      </c>
    </row>
    <row r="30" spans="1:7" ht="54.75" customHeight="1">
      <c r="A30" s="25">
        <v>27</v>
      </c>
      <c r="B30" s="47" t="s">
        <v>205</v>
      </c>
      <c r="C30" s="34">
        <v>9</v>
      </c>
      <c r="D30" s="34">
        <v>6</v>
      </c>
      <c r="E30" s="41">
        <f t="shared" si="0"/>
        <v>0.6666666666666666</v>
      </c>
      <c r="F30" s="34">
        <v>3</v>
      </c>
      <c r="G30" s="41">
        <f t="shared" si="1"/>
        <v>0.3333333333333333</v>
      </c>
    </row>
    <row r="31" spans="1:7" ht="54.75" customHeight="1">
      <c r="A31" s="25">
        <v>28</v>
      </c>
      <c r="B31" s="24" t="s">
        <v>206</v>
      </c>
      <c r="C31" s="34">
        <v>16</v>
      </c>
      <c r="D31" s="34">
        <v>12</v>
      </c>
      <c r="E31" s="41">
        <f t="shared" si="0"/>
        <v>0.75</v>
      </c>
      <c r="F31" s="34">
        <v>4</v>
      </c>
      <c r="G31" s="41">
        <f t="shared" si="1"/>
        <v>0.25</v>
      </c>
    </row>
    <row r="32" spans="1:7" ht="78" customHeight="1">
      <c r="A32" s="25">
        <v>29</v>
      </c>
      <c r="B32" s="24" t="s">
        <v>207</v>
      </c>
      <c r="C32" s="34">
        <v>21</v>
      </c>
      <c r="D32" s="34">
        <v>15</v>
      </c>
      <c r="E32" s="41">
        <f t="shared" si="0"/>
        <v>0.7142857142857143</v>
      </c>
      <c r="F32" s="34">
        <v>6</v>
      </c>
      <c r="G32" s="41">
        <f t="shared" si="1"/>
        <v>0.2857142857142857</v>
      </c>
    </row>
    <row r="33" spans="1:7" ht="90" customHeight="1">
      <c r="A33" s="25">
        <v>30</v>
      </c>
      <c r="B33" s="24" t="s">
        <v>208</v>
      </c>
      <c r="C33" s="34">
        <v>19</v>
      </c>
      <c r="D33" s="34">
        <v>12</v>
      </c>
      <c r="E33" s="41">
        <f t="shared" si="0"/>
        <v>0.631578947368421</v>
      </c>
      <c r="F33" s="34">
        <v>7</v>
      </c>
      <c r="G33" s="41">
        <f t="shared" si="1"/>
        <v>0.3684210526315789</v>
      </c>
    </row>
    <row r="34" spans="1:7" ht="94.5" customHeight="1">
      <c r="A34" s="25">
        <v>31</v>
      </c>
      <c r="B34" s="24" t="s">
        <v>209</v>
      </c>
      <c r="C34" s="34">
        <v>24</v>
      </c>
      <c r="D34" s="34">
        <v>16</v>
      </c>
      <c r="E34" s="41">
        <f t="shared" si="0"/>
        <v>0.6666666666666666</v>
      </c>
      <c r="F34" s="34">
        <v>8</v>
      </c>
      <c r="G34" s="41">
        <f t="shared" si="1"/>
        <v>0.3333333333333333</v>
      </c>
    </row>
    <row r="35" spans="1:7" ht="70.5" customHeight="1">
      <c r="A35" s="25">
        <v>32</v>
      </c>
      <c r="B35" s="24" t="s">
        <v>210</v>
      </c>
      <c r="C35" s="34">
        <v>15</v>
      </c>
      <c r="D35" s="34">
        <v>9</v>
      </c>
      <c r="E35" s="41">
        <f t="shared" si="0"/>
        <v>0.6</v>
      </c>
      <c r="F35" s="34">
        <v>6</v>
      </c>
      <c r="G35" s="41">
        <f t="shared" si="1"/>
        <v>0.4</v>
      </c>
    </row>
    <row r="36" spans="1:7" ht="68.25" customHeight="1">
      <c r="A36" s="25">
        <v>33</v>
      </c>
      <c r="B36" s="24" t="s">
        <v>211</v>
      </c>
      <c r="C36" s="34">
        <v>11</v>
      </c>
      <c r="D36" s="34">
        <v>7</v>
      </c>
      <c r="E36" s="41">
        <f t="shared" si="0"/>
        <v>0.6363636363636364</v>
      </c>
      <c r="F36" s="34">
        <v>4</v>
      </c>
      <c r="G36" s="41">
        <f t="shared" si="1"/>
        <v>0.36363636363636365</v>
      </c>
    </row>
    <row r="37" spans="1:7" ht="90.75" customHeight="1">
      <c r="A37" s="25">
        <v>34</v>
      </c>
      <c r="B37" s="24" t="s">
        <v>217</v>
      </c>
      <c r="C37" s="34">
        <v>22</v>
      </c>
      <c r="D37" s="34">
        <v>12</v>
      </c>
      <c r="E37" s="41">
        <f t="shared" si="0"/>
        <v>0.5454545454545454</v>
      </c>
      <c r="F37" s="34">
        <v>10</v>
      </c>
      <c r="G37" s="41">
        <f t="shared" si="1"/>
        <v>0.45454545454545453</v>
      </c>
    </row>
    <row r="38" spans="1:7" ht="39.75" customHeight="1">
      <c r="A38" s="17" t="s">
        <v>61</v>
      </c>
      <c r="B38" s="17" t="s">
        <v>91</v>
      </c>
      <c r="C38" s="39">
        <f>SUM(C4:C37)</f>
        <v>517</v>
      </c>
      <c r="D38" s="39">
        <f>SUM(D4:D37)</f>
        <v>375</v>
      </c>
      <c r="E38" s="41">
        <f t="shared" si="0"/>
        <v>0.7253384912959381</v>
      </c>
      <c r="F38" s="39">
        <f>SUM(F4:F37)</f>
        <v>142</v>
      </c>
      <c r="G38" s="41">
        <f t="shared" si="1"/>
        <v>0.2746615087040619</v>
      </c>
    </row>
    <row r="39" spans="1:7" ht="39.75" customHeight="1">
      <c r="A39" s="56" t="s">
        <v>63</v>
      </c>
      <c r="B39" s="57"/>
      <c r="C39" s="57"/>
      <c r="D39" s="57"/>
      <c r="E39" s="57"/>
      <c r="F39" s="57"/>
      <c r="G39" s="58"/>
    </row>
  </sheetData>
  <sheetProtection/>
  <mergeCells count="3">
    <mergeCell ref="A1:G1"/>
    <mergeCell ref="E2:G2"/>
    <mergeCell ref="A39:G39"/>
  </mergeCells>
  <printOptions/>
  <pageMargins left="0.7086614173228347" right="0.7086614173228347" top="0.7480314960629921" bottom="0.7480314960629921" header="0.31496062992125984" footer="0.31496062992125984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90" zoomScaleSheetLayoutView="90" zoomScalePageLayoutView="0" workbookViewId="0" topLeftCell="A40">
      <selection activeCell="C31" sqref="C31"/>
    </sheetView>
  </sheetViews>
  <sheetFormatPr defaultColWidth="9.00390625" defaultRowHeight="16.5"/>
  <cols>
    <col min="1" max="1" width="5.625" style="0" customWidth="1"/>
    <col min="2" max="2" width="63.00390625" style="0" customWidth="1"/>
    <col min="3" max="4" width="17.75390625" style="40" customWidth="1"/>
    <col min="5" max="5" width="19.75390625" style="43" customWidth="1"/>
    <col min="6" max="6" width="17.75390625" style="40" customWidth="1"/>
    <col min="7" max="7" width="19.75390625" style="43" customWidth="1"/>
  </cols>
  <sheetData>
    <row r="1" spans="1:7" ht="69" customHeight="1">
      <c r="A1" s="51" t="s">
        <v>149</v>
      </c>
      <c r="B1" s="52"/>
      <c r="C1" s="52"/>
      <c r="D1" s="52"/>
      <c r="E1" s="52"/>
      <c r="F1" s="52"/>
      <c r="G1" s="52"/>
    </row>
    <row r="2" spans="1:7" ht="45" customHeight="1">
      <c r="A2" s="29"/>
      <c r="B2" s="30"/>
      <c r="C2" s="32"/>
      <c r="D2" s="32"/>
      <c r="E2" s="53" t="s">
        <v>36</v>
      </c>
      <c r="F2" s="54"/>
      <c r="G2" s="55"/>
    </row>
    <row r="3" spans="1:7" ht="78">
      <c r="A3" s="25" t="s">
        <v>37</v>
      </c>
      <c r="B3" s="25" t="s">
        <v>38</v>
      </c>
      <c r="C3" s="33" t="s">
        <v>65</v>
      </c>
      <c r="D3" s="33" t="s">
        <v>66</v>
      </c>
      <c r="E3" s="41" t="s">
        <v>39</v>
      </c>
      <c r="F3" s="33" t="s">
        <v>67</v>
      </c>
      <c r="G3" s="41" t="s">
        <v>98</v>
      </c>
    </row>
    <row r="4" spans="1:7" ht="54.75" customHeight="1">
      <c r="A4" s="25">
        <v>1</v>
      </c>
      <c r="B4" s="25" t="s">
        <v>158</v>
      </c>
      <c r="C4" s="33">
        <v>1</v>
      </c>
      <c r="D4" s="33">
        <v>1</v>
      </c>
      <c r="E4" s="41">
        <f>D4/C4</f>
        <v>1</v>
      </c>
      <c r="F4" s="33">
        <v>0</v>
      </c>
      <c r="G4" s="41">
        <f>F4/C4</f>
        <v>0</v>
      </c>
    </row>
    <row r="5" spans="1:7" ht="54.75" customHeight="1">
      <c r="A5" s="25">
        <v>2</v>
      </c>
      <c r="B5" s="25" t="s">
        <v>159</v>
      </c>
      <c r="C5" s="33">
        <v>20</v>
      </c>
      <c r="D5" s="33">
        <v>17</v>
      </c>
      <c r="E5" s="41">
        <f aca="true" t="shared" si="0" ref="E5:E41">D5/C5</f>
        <v>0.85</v>
      </c>
      <c r="F5" s="33">
        <v>3</v>
      </c>
      <c r="G5" s="41">
        <f aca="true" t="shared" si="1" ref="G5:G41">F5/C5</f>
        <v>0.15</v>
      </c>
    </row>
    <row r="6" spans="1:7" ht="79.5" customHeight="1">
      <c r="A6" s="25">
        <v>3</v>
      </c>
      <c r="B6" s="25" t="s">
        <v>160</v>
      </c>
      <c r="C6" s="33">
        <v>8</v>
      </c>
      <c r="D6" s="33">
        <v>6</v>
      </c>
      <c r="E6" s="41">
        <f t="shared" si="0"/>
        <v>0.75</v>
      </c>
      <c r="F6" s="33">
        <v>2</v>
      </c>
      <c r="G6" s="41">
        <f t="shared" si="1"/>
        <v>0.25</v>
      </c>
    </row>
    <row r="7" spans="1:7" ht="54.75" customHeight="1">
      <c r="A7" s="25">
        <v>4</v>
      </c>
      <c r="B7" s="25" t="s">
        <v>161</v>
      </c>
      <c r="C7" s="33">
        <v>5</v>
      </c>
      <c r="D7" s="33">
        <v>2</v>
      </c>
      <c r="E7" s="41">
        <f t="shared" si="0"/>
        <v>0.4</v>
      </c>
      <c r="F7" s="33">
        <v>3</v>
      </c>
      <c r="G7" s="41">
        <f t="shared" si="1"/>
        <v>0.6</v>
      </c>
    </row>
    <row r="8" spans="1:7" ht="54.75" customHeight="1">
      <c r="A8" s="25">
        <v>5</v>
      </c>
      <c r="B8" s="25" t="s">
        <v>162</v>
      </c>
      <c r="C8" s="33">
        <v>2</v>
      </c>
      <c r="D8" s="33">
        <v>2</v>
      </c>
      <c r="E8" s="41">
        <f t="shared" si="0"/>
        <v>1</v>
      </c>
      <c r="F8" s="33">
        <v>0</v>
      </c>
      <c r="G8" s="41">
        <f t="shared" si="1"/>
        <v>0</v>
      </c>
    </row>
    <row r="9" spans="1:7" ht="54.75" customHeight="1">
      <c r="A9" s="25">
        <v>6</v>
      </c>
      <c r="B9" s="25" t="s">
        <v>163</v>
      </c>
      <c r="C9" s="33">
        <v>15</v>
      </c>
      <c r="D9" s="33">
        <v>11</v>
      </c>
      <c r="E9" s="41">
        <f t="shared" si="0"/>
        <v>0.7333333333333333</v>
      </c>
      <c r="F9" s="33">
        <v>4</v>
      </c>
      <c r="G9" s="41">
        <f t="shared" si="1"/>
        <v>0.26666666666666666</v>
      </c>
    </row>
    <row r="10" spans="1:7" ht="54.75" customHeight="1">
      <c r="A10" s="25">
        <v>7</v>
      </c>
      <c r="B10" s="25" t="s">
        <v>164</v>
      </c>
      <c r="C10" s="33">
        <v>19</v>
      </c>
      <c r="D10" s="33">
        <v>13</v>
      </c>
      <c r="E10" s="41">
        <f t="shared" si="0"/>
        <v>0.6842105263157895</v>
      </c>
      <c r="F10" s="33">
        <v>6</v>
      </c>
      <c r="G10" s="41">
        <f t="shared" si="1"/>
        <v>0.3157894736842105</v>
      </c>
    </row>
    <row r="11" spans="1:7" ht="54.75" customHeight="1">
      <c r="A11" s="25">
        <v>8</v>
      </c>
      <c r="B11" s="25" t="s">
        <v>165</v>
      </c>
      <c r="C11" s="33">
        <v>8</v>
      </c>
      <c r="D11" s="33">
        <v>6</v>
      </c>
      <c r="E11" s="41">
        <f t="shared" si="0"/>
        <v>0.75</v>
      </c>
      <c r="F11" s="33">
        <v>2</v>
      </c>
      <c r="G11" s="41">
        <f t="shared" si="1"/>
        <v>0.25</v>
      </c>
    </row>
    <row r="12" spans="1:7" ht="54.75" customHeight="1">
      <c r="A12" s="25">
        <v>9</v>
      </c>
      <c r="B12" s="25" t="s">
        <v>166</v>
      </c>
      <c r="C12" s="33">
        <v>10</v>
      </c>
      <c r="D12" s="33">
        <v>5</v>
      </c>
      <c r="E12" s="41">
        <f t="shared" si="0"/>
        <v>0.5</v>
      </c>
      <c r="F12" s="33">
        <v>5</v>
      </c>
      <c r="G12" s="41">
        <f t="shared" si="1"/>
        <v>0.5</v>
      </c>
    </row>
    <row r="13" spans="1:7" ht="88.5" customHeight="1">
      <c r="A13" s="25">
        <v>10</v>
      </c>
      <c r="B13" s="24" t="s">
        <v>150</v>
      </c>
      <c r="C13" s="34">
        <v>7</v>
      </c>
      <c r="D13" s="34">
        <v>5</v>
      </c>
      <c r="E13" s="41">
        <f t="shared" si="0"/>
        <v>0.7142857142857143</v>
      </c>
      <c r="F13" s="34">
        <v>2</v>
      </c>
      <c r="G13" s="41">
        <f t="shared" si="1"/>
        <v>0.2857142857142857</v>
      </c>
    </row>
    <row r="14" spans="1:7" ht="100.5" customHeight="1">
      <c r="A14" s="25">
        <v>11</v>
      </c>
      <c r="B14" s="24" t="s">
        <v>151</v>
      </c>
      <c r="C14" s="34">
        <v>33</v>
      </c>
      <c r="D14" s="34">
        <v>26</v>
      </c>
      <c r="E14" s="41">
        <f t="shared" si="0"/>
        <v>0.7878787878787878</v>
      </c>
      <c r="F14" s="34">
        <v>7</v>
      </c>
      <c r="G14" s="41">
        <f t="shared" si="1"/>
        <v>0.21212121212121213</v>
      </c>
    </row>
    <row r="15" spans="1:7" ht="54.75" customHeight="1">
      <c r="A15" s="25">
        <v>12</v>
      </c>
      <c r="B15" s="24" t="s">
        <v>152</v>
      </c>
      <c r="C15" s="34">
        <v>23</v>
      </c>
      <c r="D15" s="34">
        <v>19</v>
      </c>
      <c r="E15" s="41">
        <f t="shared" si="0"/>
        <v>0.8260869565217391</v>
      </c>
      <c r="F15" s="34">
        <v>4</v>
      </c>
      <c r="G15" s="41">
        <f t="shared" si="1"/>
        <v>0.17391304347826086</v>
      </c>
    </row>
    <row r="16" spans="1:7" ht="54.75" customHeight="1">
      <c r="A16" s="25">
        <v>13</v>
      </c>
      <c r="B16" s="24" t="s">
        <v>179</v>
      </c>
      <c r="C16" s="34">
        <v>4</v>
      </c>
      <c r="D16" s="34">
        <v>3</v>
      </c>
      <c r="E16" s="41">
        <f t="shared" si="0"/>
        <v>0.75</v>
      </c>
      <c r="F16" s="34">
        <v>1</v>
      </c>
      <c r="G16" s="41">
        <f t="shared" si="1"/>
        <v>0.25</v>
      </c>
    </row>
    <row r="17" spans="1:7" ht="54.75" customHeight="1">
      <c r="A17" s="25">
        <v>14</v>
      </c>
      <c r="B17" s="24" t="s">
        <v>180</v>
      </c>
      <c r="C17" s="34">
        <v>11</v>
      </c>
      <c r="D17" s="34">
        <v>7</v>
      </c>
      <c r="E17" s="41">
        <f t="shared" si="0"/>
        <v>0.6363636363636364</v>
      </c>
      <c r="F17" s="34">
        <v>4</v>
      </c>
      <c r="G17" s="41">
        <f t="shared" si="1"/>
        <v>0.36363636363636365</v>
      </c>
    </row>
    <row r="18" spans="1:7" ht="54.75" customHeight="1">
      <c r="A18" s="25">
        <v>15</v>
      </c>
      <c r="B18" s="24" t="s">
        <v>181</v>
      </c>
      <c r="C18" s="34">
        <v>22</v>
      </c>
      <c r="D18" s="34">
        <v>17</v>
      </c>
      <c r="E18" s="41">
        <f t="shared" si="0"/>
        <v>0.7727272727272727</v>
      </c>
      <c r="F18" s="34">
        <v>5</v>
      </c>
      <c r="G18" s="41">
        <f t="shared" si="1"/>
        <v>0.22727272727272727</v>
      </c>
    </row>
    <row r="19" spans="1:7" ht="79.5" customHeight="1">
      <c r="A19" s="25">
        <v>16</v>
      </c>
      <c r="B19" s="24" t="s">
        <v>167</v>
      </c>
      <c r="C19" s="34">
        <v>14</v>
      </c>
      <c r="D19" s="34">
        <v>12</v>
      </c>
      <c r="E19" s="41">
        <f t="shared" si="0"/>
        <v>0.8571428571428571</v>
      </c>
      <c r="F19" s="34">
        <v>2</v>
      </c>
      <c r="G19" s="41">
        <f t="shared" si="1"/>
        <v>0.14285714285714285</v>
      </c>
    </row>
    <row r="20" spans="1:7" ht="54.75" customHeight="1">
      <c r="A20" s="25">
        <v>17</v>
      </c>
      <c r="B20" s="46" t="s">
        <v>168</v>
      </c>
      <c r="C20" s="34">
        <v>17</v>
      </c>
      <c r="D20" s="34">
        <v>14</v>
      </c>
      <c r="E20" s="41">
        <f t="shared" si="0"/>
        <v>0.8235294117647058</v>
      </c>
      <c r="F20" s="34">
        <v>3</v>
      </c>
      <c r="G20" s="41">
        <f t="shared" si="1"/>
        <v>0.17647058823529413</v>
      </c>
    </row>
    <row r="21" spans="1:7" ht="54.75" customHeight="1">
      <c r="A21" s="25">
        <v>18</v>
      </c>
      <c r="B21" s="24" t="s">
        <v>169</v>
      </c>
      <c r="C21" s="34">
        <v>7</v>
      </c>
      <c r="D21" s="34">
        <v>5</v>
      </c>
      <c r="E21" s="41">
        <f t="shared" si="0"/>
        <v>0.7142857142857143</v>
      </c>
      <c r="F21" s="34">
        <v>2</v>
      </c>
      <c r="G21" s="41">
        <f t="shared" si="1"/>
        <v>0.2857142857142857</v>
      </c>
    </row>
    <row r="22" spans="1:7" ht="54.75" customHeight="1">
      <c r="A22" s="25">
        <v>19</v>
      </c>
      <c r="B22" s="47" t="s">
        <v>170</v>
      </c>
      <c r="C22" s="34">
        <v>19</v>
      </c>
      <c r="D22" s="34">
        <v>10</v>
      </c>
      <c r="E22" s="41">
        <f t="shared" si="0"/>
        <v>0.5263157894736842</v>
      </c>
      <c r="F22" s="34">
        <v>9</v>
      </c>
      <c r="G22" s="41">
        <f t="shared" si="1"/>
        <v>0.47368421052631576</v>
      </c>
    </row>
    <row r="23" spans="1:7" ht="54.75" customHeight="1">
      <c r="A23" s="25">
        <v>20</v>
      </c>
      <c r="B23" s="24" t="s">
        <v>171</v>
      </c>
      <c r="C23" s="34">
        <v>18</v>
      </c>
      <c r="D23" s="34">
        <v>16</v>
      </c>
      <c r="E23" s="41">
        <f t="shared" si="0"/>
        <v>0.8888888888888888</v>
      </c>
      <c r="F23" s="34">
        <v>2</v>
      </c>
      <c r="G23" s="41">
        <f t="shared" si="1"/>
        <v>0.1111111111111111</v>
      </c>
    </row>
    <row r="24" spans="1:7" ht="54.75" customHeight="1">
      <c r="A24" s="25">
        <v>21</v>
      </c>
      <c r="B24" s="24" t="s">
        <v>172</v>
      </c>
      <c r="C24" s="34">
        <v>12</v>
      </c>
      <c r="D24" s="34">
        <v>12</v>
      </c>
      <c r="E24" s="41">
        <f t="shared" si="0"/>
        <v>1</v>
      </c>
      <c r="F24" s="34">
        <v>0</v>
      </c>
      <c r="G24" s="41">
        <f t="shared" si="1"/>
        <v>0</v>
      </c>
    </row>
    <row r="25" spans="1:7" ht="108" customHeight="1">
      <c r="A25" s="25">
        <v>22</v>
      </c>
      <c r="B25" s="24" t="s">
        <v>173</v>
      </c>
      <c r="C25" s="34">
        <v>6</v>
      </c>
      <c r="D25" s="34">
        <v>4</v>
      </c>
      <c r="E25" s="41">
        <f t="shared" si="0"/>
        <v>0.6666666666666666</v>
      </c>
      <c r="F25" s="34">
        <v>2</v>
      </c>
      <c r="G25" s="41">
        <f t="shared" si="1"/>
        <v>0.3333333333333333</v>
      </c>
    </row>
    <row r="26" spans="1:7" ht="72" customHeight="1">
      <c r="A26" s="25">
        <v>23</v>
      </c>
      <c r="B26" s="24" t="s">
        <v>174</v>
      </c>
      <c r="C26" s="34">
        <v>22</v>
      </c>
      <c r="D26" s="34">
        <v>18</v>
      </c>
      <c r="E26" s="41">
        <f t="shared" si="0"/>
        <v>0.8181818181818182</v>
      </c>
      <c r="F26" s="34">
        <v>4</v>
      </c>
      <c r="G26" s="41">
        <f t="shared" si="1"/>
        <v>0.18181818181818182</v>
      </c>
    </row>
    <row r="27" spans="1:7" ht="70.5" customHeight="1">
      <c r="A27" s="25">
        <v>24</v>
      </c>
      <c r="B27" s="24" t="s">
        <v>175</v>
      </c>
      <c r="C27" s="34">
        <v>10</v>
      </c>
      <c r="D27" s="34">
        <v>9</v>
      </c>
      <c r="E27" s="41">
        <f t="shared" si="0"/>
        <v>0.9</v>
      </c>
      <c r="F27" s="34">
        <v>1</v>
      </c>
      <c r="G27" s="41">
        <f t="shared" si="1"/>
        <v>0.1</v>
      </c>
    </row>
    <row r="28" spans="1:7" ht="68.25" customHeight="1">
      <c r="A28" s="25">
        <v>25</v>
      </c>
      <c r="B28" s="24" t="s">
        <v>182</v>
      </c>
      <c r="C28" s="34">
        <v>17</v>
      </c>
      <c r="D28" s="34">
        <v>14</v>
      </c>
      <c r="E28" s="41">
        <f t="shared" si="0"/>
        <v>0.8235294117647058</v>
      </c>
      <c r="F28" s="34">
        <v>3</v>
      </c>
      <c r="G28" s="41">
        <f t="shared" si="1"/>
        <v>0.17647058823529413</v>
      </c>
    </row>
    <row r="29" spans="1:7" ht="128.25" customHeight="1">
      <c r="A29" s="25">
        <v>26</v>
      </c>
      <c r="B29" s="24" t="s">
        <v>176</v>
      </c>
      <c r="C29" s="34">
        <v>17</v>
      </c>
      <c r="D29" s="34">
        <v>15</v>
      </c>
      <c r="E29" s="41">
        <f t="shared" si="0"/>
        <v>0.8823529411764706</v>
      </c>
      <c r="F29" s="34">
        <v>2</v>
      </c>
      <c r="G29" s="41">
        <f t="shared" si="1"/>
        <v>0.11764705882352941</v>
      </c>
    </row>
    <row r="30" spans="1:7" ht="90" customHeight="1">
      <c r="A30" s="25">
        <v>27</v>
      </c>
      <c r="B30" s="24" t="s">
        <v>177</v>
      </c>
      <c r="C30" s="34">
        <v>13</v>
      </c>
      <c r="D30" s="34">
        <v>11</v>
      </c>
      <c r="E30" s="41">
        <f t="shared" si="0"/>
        <v>0.8461538461538461</v>
      </c>
      <c r="F30" s="34">
        <v>2</v>
      </c>
      <c r="G30" s="41">
        <f t="shared" si="1"/>
        <v>0.15384615384615385</v>
      </c>
    </row>
    <row r="31" spans="1:7" ht="72" customHeight="1">
      <c r="A31" s="25">
        <v>28</v>
      </c>
      <c r="B31" s="24" t="s">
        <v>178</v>
      </c>
      <c r="C31" s="34">
        <v>10</v>
      </c>
      <c r="D31" s="34">
        <v>6</v>
      </c>
      <c r="E31" s="41">
        <f t="shared" si="0"/>
        <v>0.6</v>
      </c>
      <c r="F31" s="34">
        <v>4</v>
      </c>
      <c r="G31" s="41">
        <f t="shared" si="1"/>
        <v>0.4</v>
      </c>
    </row>
    <row r="32" spans="1:7" ht="66" customHeight="1">
      <c r="A32" s="25">
        <v>29</v>
      </c>
      <c r="B32" s="24" t="s">
        <v>153</v>
      </c>
      <c r="C32" s="34">
        <v>9</v>
      </c>
      <c r="D32" s="34">
        <v>6</v>
      </c>
      <c r="E32" s="41">
        <f t="shared" si="0"/>
        <v>0.6666666666666666</v>
      </c>
      <c r="F32" s="34">
        <v>3</v>
      </c>
      <c r="G32" s="41">
        <f t="shared" si="1"/>
        <v>0.3333333333333333</v>
      </c>
    </row>
    <row r="33" spans="1:7" ht="90" customHeight="1">
      <c r="A33" s="25">
        <v>30</v>
      </c>
      <c r="B33" s="24" t="s">
        <v>154</v>
      </c>
      <c r="C33" s="34">
        <v>20</v>
      </c>
      <c r="D33" s="34">
        <v>14</v>
      </c>
      <c r="E33" s="41">
        <f t="shared" si="0"/>
        <v>0.7</v>
      </c>
      <c r="F33" s="34">
        <v>6</v>
      </c>
      <c r="G33" s="41">
        <f t="shared" si="1"/>
        <v>0.3</v>
      </c>
    </row>
    <row r="34" spans="1:7" ht="93" customHeight="1">
      <c r="A34" s="25">
        <v>31</v>
      </c>
      <c r="B34" s="24" t="s">
        <v>155</v>
      </c>
      <c r="C34" s="34">
        <v>18</v>
      </c>
      <c r="D34" s="34">
        <v>12</v>
      </c>
      <c r="E34" s="41">
        <f t="shared" si="0"/>
        <v>0.6666666666666666</v>
      </c>
      <c r="F34" s="34">
        <v>6</v>
      </c>
      <c r="G34" s="41">
        <f t="shared" si="1"/>
        <v>0.3333333333333333</v>
      </c>
    </row>
    <row r="35" spans="1:7" ht="81" customHeight="1">
      <c r="A35" s="25">
        <v>32</v>
      </c>
      <c r="B35" s="24" t="s">
        <v>156</v>
      </c>
      <c r="C35" s="34">
        <v>21</v>
      </c>
      <c r="D35" s="34">
        <v>15</v>
      </c>
      <c r="E35" s="41">
        <f t="shared" si="0"/>
        <v>0.7142857142857143</v>
      </c>
      <c r="F35" s="34">
        <v>6</v>
      </c>
      <c r="G35" s="41">
        <f t="shared" si="1"/>
        <v>0.2857142857142857</v>
      </c>
    </row>
    <row r="36" spans="1:7" ht="99" customHeight="1">
      <c r="A36" s="25">
        <v>33</v>
      </c>
      <c r="B36" s="24" t="s">
        <v>157</v>
      </c>
      <c r="C36" s="35">
        <v>34</v>
      </c>
      <c r="D36" s="34">
        <v>23</v>
      </c>
      <c r="E36" s="41">
        <f t="shared" si="0"/>
        <v>0.6764705882352942</v>
      </c>
      <c r="F36" s="34">
        <v>11</v>
      </c>
      <c r="G36" s="41">
        <f t="shared" si="1"/>
        <v>0.3235294117647059</v>
      </c>
    </row>
    <row r="37" spans="1:7" ht="54.75" customHeight="1">
      <c r="A37" s="25">
        <v>34</v>
      </c>
      <c r="B37" s="24" t="s">
        <v>183</v>
      </c>
      <c r="C37" s="35">
        <v>21</v>
      </c>
      <c r="D37" s="34">
        <v>14</v>
      </c>
      <c r="E37" s="41">
        <f t="shared" si="0"/>
        <v>0.6666666666666666</v>
      </c>
      <c r="F37" s="34">
        <v>7</v>
      </c>
      <c r="G37" s="41">
        <f t="shared" si="1"/>
        <v>0.3333333333333333</v>
      </c>
    </row>
    <row r="38" spans="1:7" ht="54.75" customHeight="1">
      <c r="A38" s="25">
        <v>35</v>
      </c>
      <c r="B38" s="24" t="s">
        <v>184</v>
      </c>
      <c r="C38" s="35">
        <v>10</v>
      </c>
      <c r="D38" s="34">
        <v>6</v>
      </c>
      <c r="E38" s="41">
        <f t="shared" si="0"/>
        <v>0.6</v>
      </c>
      <c r="F38" s="34">
        <v>4</v>
      </c>
      <c r="G38" s="41">
        <f t="shared" si="1"/>
        <v>0.4</v>
      </c>
    </row>
    <row r="39" spans="1:7" ht="54.75" customHeight="1">
      <c r="A39" s="25">
        <v>36</v>
      </c>
      <c r="B39" s="24" t="s">
        <v>185</v>
      </c>
      <c r="C39" s="36">
        <v>20</v>
      </c>
      <c r="D39" s="34">
        <v>10</v>
      </c>
      <c r="E39" s="41">
        <f t="shared" si="0"/>
        <v>0.5</v>
      </c>
      <c r="F39" s="34">
        <v>10</v>
      </c>
      <c r="G39" s="41">
        <f t="shared" si="1"/>
        <v>0.5</v>
      </c>
    </row>
    <row r="40" spans="1:7" ht="54.75" customHeight="1">
      <c r="A40" s="25">
        <v>37</v>
      </c>
      <c r="B40" s="24" t="s">
        <v>186</v>
      </c>
      <c r="C40" s="36">
        <v>13</v>
      </c>
      <c r="D40" s="34">
        <v>8</v>
      </c>
      <c r="E40" s="41">
        <f t="shared" si="0"/>
        <v>0.6153846153846154</v>
      </c>
      <c r="F40" s="34">
        <v>5</v>
      </c>
      <c r="G40" s="41">
        <f t="shared" si="1"/>
        <v>0.38461538461538464</v>
      </c>
    </row>
    <row r="41" spans="1:7" ht="39.75" customHeight="1">
      <c r="A41" s="17" t="s">
        <v>61</v>
      </c>
      <c r="B41" s="17" t="s">
        <v>91</v>
      </c>
      <c r="C41" s="39">
        <f>SUM(C4:C40)</f>
        <v>536</v>
      </c>
      <c r="D41" s="39">
        <f>SUM(D4:D40)</f>
        <v>394</v>
      </c>
      <c r="E41" s="41">
        <f t="shared" si="0"/>
        <v>0.7350746268656716</v>
      </c>
      <c r="F41" s="39">
        <f>SUM(F4:F40)</f>
        <v>142</v>
      </c>
      <c r="G41" s="41">
        <f t="shared" si="1"/>
        <v>0.26492537313432835</v>
      </c>
    </row>
    <row r="42" spans="1:7" ht="39.75" customHeight="1">
      <c r="A42" s="56" t="s">
        <v>63</v>
      </c>
      <c r="B42" s="57"/>
      <c r="C42" s="57"/>
      <c r="D42" s="57"/>
      <c r="E42" s="57"/>
      <c r="F42" s="57"/>
      <c r="G42" s="58"/>
    </row>
  </sheetData>
  <sheetProtection/>
  <mergeCells count="3">
    <mergeCell ref="A1:G1"/>
    <mergeCell ref="E2:G2"/>
    <mergeCell ref="A42:G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PageLayoutView="0" workbookViewId="0" topLeftCell="A22">
      <selection activeCell="N12" sqref="N12"/>
    </sheetView>
  </sheetViews>
  <sheetFormatPr defaultColWidth="9.00390625" defaultRowHeight="16.5"/>
  <cols>
    <col min="1" max="1" width="5.625" style="0" customWidth="1"/>
    <col min="2" max="2" width="63.00390625" style="0" customWidth="1"/>
    <col min="3" max="4" width="17.75390625" style="40" customWidth="1"/>
    <col min="5" max="5" width="19.75390625" style="43" customWidth="1"/>
    <col min="6" max="6" width="17.75390625" style="40" customWidth="1"/>
    <col min="7" max="7" width="19.75390625" style="43" customWidth="1"/>
  </cols>
  <sheetData>
    <row r="1" spans="1:7" ht="39.75" customHeight="1">
      <c r="A1" s="51" t="s">
        <v>101</v>
      </c>
      <c r="B1" s="52"/>
      <c r="C1" s="52"/>
      <c r="D1" s="52"/>
      <c r="E1" s="52"/>
      <c r="F1" s="52"/>
      <c r="G1" s="52"/>
    </row>
    <row r="2" spans="1:7" ht="16.5" customHeight="1">
      <c r="A2" s="29"/>
      <c r="B2" s="30"/>
      <c r="C2" s="32"/>
      <c r="D2" s="32"/>
      <c r="E2" s="53" t="s">
        <v>102</v>
      </c>
      <c r="F2" s="54"/>
      <c r="G2" s="55"/>
    </row>
    <row r="3" spans="1:7" ht="78">
      <c r="A3" s="25" t="s">
        <v>103</v>
      </c>
      <c r="B3" s="25" t="s">
        <v>104</v>
      </c>
      <c r="C3" s="33" t="s">
        <v>105</v>
      </c>
      <c r="D3" s="33" t="s">
        <v>106</v>
      </c>
      <c r="E3" s="41" t="s">
        <v>107</v>
      </c>
      <c r="F3" s="33" t="s">
        <v>108</v>
      </c>
      <c r="G3" s="41" t="s">
        <v>109</v>
      </c>
    </row>
    <row r="4" spans="1:7" ht="51.75" customHeight="1">
      <c r="A4" s="17">
        <v>1</v>
      </c>
      <c r="B4" s="45" t="s">
        <v>148</v>
      </c>
      <c r="C4" s="34">
        <v>1</v>
      </c>
      <c r="D4" s="34">
        <v>1</v>
      </c>
      <c r="E4" s="42">
        <f aca="true" t="shared" si="0" ref="E4:E26">D4/C4*100%</f>
        <v>1</v>
      </c>
      <c r="F4" s="34">
        <v>0</v>
      </c>
      <c r="G4" s="42">
        <f aca="true" t="shared" si="1" ref="G4:G26">F4/C4*100%</f>
        <v>0</v>
      </c>
    </row>
    <row r="5" spans="1:7" ht="52.5" customHeight="1">
      <c r="A5" s="17">
        <v>2</v>
      </c>
      <c r="B5" s="45" t="s">
        <v>112</v>
      </c>
      <c r="C5" s="34">
        <v>2</v>
      </c>
      <c r="D5" s="34">
        <v>2</v>
      </c>
      <c r="E5" s="42">
        <f t="shared" si="0"/>
        <v>1</v>
      </c>
      <c r="F5" s="34">
        <v>0</v>
      </c>
      <c r="G5" s="42">
        <f t="shared" si="1"/>
        <v>0</v>
      </c>
    </row>
    <row r="6" spans="1:7" ht="51.75" customHeight="1">
      <c r="A6" s="17">
        <v>3</v>
      </c>
      <c r="B6" s="20" t="s">
        <v>114</v>
      </c>
      <c r="C6" s="34">
        <v>3</v>
      </c>
      <c r="D6" s="34">
        <v>1</v>
      </c>
      <c r="E6" s="42">
        <f t="shared" si="0"/>
        <v>0.3333333333333333</v>
      </c>
      <c r="F6" s="34">
        <v>2</v>
      </c>
      <c r="G6" s="42">
        <f t="shared" si="1"/>
        <v>0.6666666666666666</v>
      </c>
    </row>
    <row r="7" spans="1:7" ht="85.5" customHeight="1">
      <c r="A7" s="17">
        <v>4</v>
      </c>
      <c r="B7" s="20" t="s">
        <v>146</v>
      </c>
      <c r="C7" s="34">
        <v>28</v>
      </c>
      <c r="D7" s="34">
        <v>18</v>
      </c>
      <c r="E7" s="42">
        <f t="shared" si="0"/>
        <v>0.6428571428571429</v>
      </c>
      <c r="F7" s="34">
        <v>10</v>
      </c>
      <c r="G7" s="42">
        <f t="shared" si="1"/>
        <v>0.35714285714285715</v>
      </c>
    </row>
    <row r="8" spans="1:7" ht="49.5" customHeight="1">
      <c r="A8" s="17">
        <v>5</v>
      </c>
      <c r="B8" s="20" t="s">
        <v>147</v>
      </c>
      <c r="C8" s="34">
        <v>22</v>
      </c>
      <c r="D8" s="34">
        <v>17</v>
      </c>
      <c r="E8" s="42">
        <f t="shared" si="0"/>
        <v>0.7727272727272727</v>
      </c>
      <c r="F8" s="34">
        <v>5</v>
      </c>
      <c r="G8" s="42">
        <f t="shared" si="1"/>
        <v>0.22727272727272727</v>
      </c>
    </row>
    <row r="9" spans="1:7" ht="54.75" customHeight="1">
      <c r="A9" s="17">
        <v>6</v>
      </c>
      <c r="B9" s="20" t="s">
        <v>140</v>
      </c>
      <c r="C9" s="34">
        <v>19</v>
      </c>
      <c r="D9" s="34">
        <v>13</v>
      </c>
      <c r="E9" s="42">
        <f t="shared" si="0"/>
        <v>0.6842105263157895</v>
      </c>
      <c r="F9" s="34">
        <v>6</v>
      </c>
      <c r="G9" s="42">
        <f t="shared" si="1"/>
        <v>0.3157894736842105</v>
      </c>
    </row>
    <row r="10" spans="1:7" ht="49.5" customHeight="1">
      <c r="A10" s="17">
        <v>7</v>
      </c>
      <c r="B10" s="20" t="s">
        <v>141</v>
      </c>
      <c r="C10" s="34">
        <v>13</v>
      </c>
      <c r="D10" s="34">
        <v>12</v>
      </c>
      <c r="E10" s="42">
        <f t="shared" si="0"/>
        <v>0.9230769230769231</v>
      </c>
      <c r="F10" s="34">
        <v>1</v>
      </c>
      <c r="G10" s="42">
        <f t="shared" si="1"/>
        <v>0.07692307692307693</v>
      </c>
    </row>
    <row r="11" spans="1:7" ht="53.25" customHeight="1">
      <c r="A11" s="17">
        <v>8</v>
      </c>
      <c r="B11" s="20" t="s">
        <v>142</v>
      </c>
      <c r="C11" s="34">
        <v>13</v>
      </c>
      <c r="D11" s="34">
        <v>11</v>
      </c>
      <c r="E11" s="42">
        <f t="shared" si="0"/>
        <v>0.8461538461538461</v>
      </c>
      <c r="F11" s="34">
        <v>2</v>
      </c>
      <c r="G11" s="42">
        <f t="shared" si="1"/>
        <v>0.15384615384615385</v>
      </c>
    </row>
    <row r="12" spans="1:7" ht="56.25" customHeight="1">
      <c r="A12" s="17">
        <v>9</v>
      </c>
      <c r="B12" s="20" t="s">
        <v>143</v>
      </c>
      <c r="C12" s="34">
        <v>17</v>
      </c>
      <c r="D12" s="34">
        <v>12</v>
      </c>
      <c r="E12" s="42">
        <f t="shared" si="0"/>
        <v>0.7058823529411765</v>
      </c>
      <c r="F12" s="34">
        <v>5</v>
      </c>
      <c r="G12" s="42">
        <f t="shared" si="1"/>
        <v>0.29411764705882354</v>
      </c>
    </row>
    <row r="13" spans="1:7" ht="59.25" customHeight="1">
      <c r="A13" s="17">
        <v>10</v>
      </c>
      <c r="B13" s="20" t="s">
        <v>144</v>
      </c>
      <c r="C13" s="34">
        <v>22</v>
      </c>
      <c r="D13" s="34">
        <v>21</v>
      </c>
      <c r="E13" s="42">
        <f t="shared" si="0"/>
        <v>0.9545454545454546</v>
      </c>
      <c r="F13" s="34">
        <v>1</v>
      </c>
      <c r="G13" s="42">
        <f t="shared" si="1"/>
        <v>0.045454545454545456</v>
      </c>
    </row>
    <row r="14" spans="1:7" ht="57" customHeight="1">
      <c r="A14" s="17">
        <v>11</v>
      </c>
      <c r="B14" s="20" t="s">
        <v>145</v>
      </c>
      <c r="C14" s="34">
        <v>12</v>
      </c>
      <c r="D14" s="34">
        <v>11</v>
      </c>
      <c r="E14" s="42">
        <f t="shared" si="0"/>
        <v>0.9166666666666666</v>
      </c>
      <c r="F14" s="34">
        <v>1</v>
      </c>
      <c r="G14" s="42">
        <f t="shared" si="1"/>
        <v>0.08333333333333333</v>
      </c>
    </row>
    <row r="15" spans="1:7" ht="66.75" customHeight="1">
      <c r="A15" s="17">
        <v>12</v>
      </c>
      <c r="B15" s="20" t="s">
        <v>135</v>
      </c>
      <c r="C15" s="35">
        <v>24</v>
      </c>
      <c r="D15" s="34">
        <v>15</v>
      </c>
      <c r="E15" s="42">
        <f t="shared" si="0"/>
        <v>0.625</v>
      </c>
      <c r="F15" s="34">
        <v>9</v>
      </c>
      <c r="G15" s="42">
        <f t="shared" si="1"/>
        <v>0.375</v>
      </c>
    </row>
    <row r="16" spans="1:7" ht="65.25" customHeight="1">
      <c r="A16" s="17">
        <v>13</v>
      </c>
      <c r="B16" s="20" t="s">
        <v>137</v>
      </c>
      <c r="C16" s="35">
        <v>31</v>
      </c>
      <c r="D16" s="34">
        <v>23</v>
      </c>
      <c r="E16" s="42">
        <f t="shared" si="0"/>
        <v>0.7419354838709677</v>
      </c>
      <c r="F16" s="34">
        <v>8</v>
      </c>
      <c r="G16" s="42">
        <f t="shared" si="1"/>
        <v>0.25806451612903225</v>
      </c>
    </row>
    <row r="17" spans="1:7" ht="73.5" customHeight="1">
      <c r="A17" s="17">
        <v>14</v>
      </c>
      <c r="B17" s="20" t="s">
        <v>139</v>
      </c>
      <c r="C17" s="35">
        <v>22</v>
      </c>
      <c r="D17" s="34">
        <v>13</v>
      </c>
      <c r="E17" s="42">
        <f t="shared" si="0"/>
        <v>0.5909090909090909</v>
      </c>
      <c r="F17" s="34">
        <v>9</v>
      </c>
      <c r="G17" s="42">
        <f t="shared" si="1"/>
        <v>0.4090909090909091</v>
      </c>
    </row>
    <row r="18" spans="1:7" ht="66" customHeight="1">
      <c r="A18" s="17">
        <v>15</v>
      </c>
      <c r="B18" s="20" t="s">
        <v>127</v>
      </c>
      <c r="C18" s="36">
        <v>15</v>
      </c>
      <c r="D18" s="34">
        <v>13</v>
      </c>
      <c r="E18" s="42">
        <f>D18/C18*100%</f>
        <v>0.8666666666666667</v>
      </c>
      <c r="F18" s="34">
        <v>2</v>
      </c>
      <c r="G18" s="42">
        <f>F18/C18*100%</f>
        <v>0.13333333333333333</v>
      </c>
    </row>
    <row r="19" spans="1:7" ht="72" customHeight="1">
      <c r="A19" s="17">
        <v>16</v>
      </c>
      <c r="B19" s="20" t="s">
        <v>131</v>
      </c>
      <c r="C19" s="36">
        <v>19</v>
      </c>
      <c r="D19" s="34">
        <v>16</v>
      </c>
      <c r="E19" s="42">
        <f t="shared" si="0"/>
        <v>0.8421052631578947</v>
      </c>
      <c r="F19" s="34">
        <v>3</v>
      </c>
      <c r="G19" s="42">
        <f t="shared" si="1"/>
        <v>0.15789473684210525</v>
      </c>
    </row>
    <row r="20" spans="1:7" ht="90" customHeight="1">
      <c r="A20" s="24">
        <v>17</v>
      </c>
      <c r="B20" s="20" t="s">
        <v>125</v>
      </c>
      <c r="C20" s="36">
        <v>15</v>
      </c>
      <c r="D20" s="44">
        <v>13</v>
      </c>
      <c r="E20" s="42">
        <f t="shared" si="0"/>
        <v>0.8666666666666667</v>
      </c>
      <c r="F20" s="44">
        <v>2</v>
      </c>
      <c r="G20" s="42">
        <f t="shared" si="1"/>
        <v>0.13333333333333333</v>
      </c>
    </row>
    <row r="21" spans="1:7" ht="60" customHeight="1">
      <c r="A21" s="24">
        <v>18</v>
      </c>
      <c r="B21" s="20" t="s">
        <v>129</v>
      </c>
      <c r="C21" s="36">
        <v>12</v>
      </c>
      <c r="D21" s="44">
        <v>9</v>
      </c>
      <c r="E21" s="42">
        <f t="shared" si="0"/>
        <v>0.75</v>
      </c>
      <c r="F21" s="44">
        <v>3</v>
      </c>
      <c r="G21" s="42">
        <f t="shared" si="1"/>
        <v>0.25</v>
      </c>
    </row>
    <row r="22" spans="1:7" ht="68.25" customHeight="1">
      <c r="A22" s="24">
        <v>19</v>
      </c>
      <c r="B22" s="20" t="s">
        <v>133</v>
      </c>
      <c r="C22" s="37">
        <v>14</v>
      </c>
      <c r="D22" s="44">
        <v>12</v>
      </c>
      <c r="E22" s="42">
        <f t="shared" si="0"/>
        <v>0.8571428571428571</v>
      </c>
      <c r="F22" s="44">
        <v>2</v>
      </c>
      <c r="G22" s="42">
        <f t="shared" si="1"/>
        <v>0.14285714285714285</v>
      </c>
    </row>
    <row r="23" spans="1:7" ht="39.75" customHeight="1">
      <c r="A23" s="24">
        <v>20</v>
      </c>
      <c r="B23" s="20" t="s">
        <v>123</v>
      </c>
      <c r="C23" s="38">
        <v>14</v>
      </c>
      <c r="D23" s="44">
        <v>11</v>
      </c>
      <c r="E23" s="42">
        <f t="shared" si="0"/>
        <v>0.7857142857142857</v>
      </c>
      <c r="F23" s="44">
        <v>3</v>
      </c>
      <c r="G23" s="42">
        <f t="shared" si="1"/>
        <v>0.21428571428571427</v>
      </c>
    </row>
    <row r="24" spans="1:7" ht="39.75" customHeight="1">
      <c r="A24" s="24">
        <v>21</v>
      </c>
      <c r="B24" s="20" t="s">
        <v>117</v>
      </c>
      <c r="C24" s="38">
        <v>17</v>
      </c>
      <c r="D24" s="44">
        <v>7</v>
      </c>
      <c r="E24" s="42">
        <f t="shared" si="0"/>
        <v>0.4117647058823529</v>
      </c>
      <c r="F24" s="44">
        <v>10</v>
      </c>
      <c r="G24" s="42">
        <f t="shared" si="1"/>
        <v>0.5882352941176471</v>
      </c>
    </row>
    <row r="25" spans="1:7" ht="54" customHeight="1">
      <c r="A25" s="24">
        <v>22</v>
      </c>
      <c r="B25" s="20" t="s">
        <v>119</v>
      </c>
      <c r="C25" s="38">
        <v>7</v>
      </c>
      <c r="D25" s="44">
        <v>4</v>
      </c>
      <c r="E25" s="42">
        <f t="shared" si="0"/>
        <v>0.5714285714285714</v>
      </c>
      <c r="F25" s="44">
        <v>3</v>
      </c>
      <c r="G25" s="42">
        <f t="shared" si="1"/>
        <v>0.42857142857142855</v>
      </c>
    </row>
    <row r="26" spans="1:7" ht="39.75" customHeight="1">
      <c r="A26" s="24">
        <v>23</v>
      </c>
      <c r="B26" s="20" t="s">
        <v>121</v>
      </c>
      <c r="C26" s="38">
        <v>17</v>
      </c>
      <c r="D26" s="44">
        <v>12</v>
      </c>
      <c r="E26" s="42">
        <f t="shared" si="0"/>
        <v>0.7058823529411765</v>
      </c>
      <c r="F26" s="44">
        <v>5</v>
      </c>
      <c r="G26" s="42">
        <f t="shared" si="1"/>
        <v>0.29411764705882354</v>
      </c>
    </row>
    <row r="27" spans="1:7" ht="39.75" customHeight="1">
      <c r="A27" s="17" t="s">
        <v>110</v>
      </c>
      <c r="B27" s="17" t="s">
        <v>100</v>
      </c>
      <c r="C27" s="39">
        <f>SUM(C4:C26)</f>
        <v>359</v>
      </c>
      <c r="D27" s="39">
        <f>SUM(D4:D26)</f>
        <v>267</v>
      </c>
      <c r="E27" s="42">
        <f>D27/C27*100%</f>
        <v>0.7437325905292479</v>
      </c>
      <c r="F27" s="39">
        <f>SUM(F4:F26)</f>
        <v>92</v>
      </c>
      <c r="G27" s="42">
        <f>F27/C27*100%</f>
        <v>0.2562674094707521</v>
      </c>
    </row>
    <row r="28" spans="1:7" ht="39.75" customHeight="1">
      <c r="A28" s="56" t="s">
        <v>63</v>
      </c>
      <c r="B28" s="57"/>
      <c r="C28" s="57"/>
      <c r="D28" s="57"/>
      <c r="E28" s="57"/>
      <c r="F28" s="57"/>
      <c r="G28" s="58"/>
    </row>
  </sheetData>
  <sheetProtection/>
  <mergeCells count="3">
    <mergeCell ref="A1:G1"/>
    <mergeCell ref="E2:G2"/>
    <mergeCell ref="A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115" zoomScaleNormal="115" zoomScalePageLayoutView="0" workbookViewId="0" topLeftCell="A19">
      <selection activeCell="B27" sqref="B27"/>
    </sheetView>
  </sheetViews>
  <sheetFormatPr defaultColWidth="9.00390625" defaultRowHeight="16.5"/>
  <cols>
    <col min="1" max="1" width="8.50390625" style="0" customWidth="1"/>
    <col min="2" max="2" width="63.00390625" style="0" customWidth="1"/>
    <col min="3" max="3" width="13.125" style="0" customWidth="1"/>
    <col min="4" max="4" width="15.25390625" style="0" customWidth="1"/>
    <col min="5" max="5" width="19.75390625" style="0" customWidth="1"/>
    <col min="6" max="6" width="17.75390625" style="0" customWidth="1"/>
    <col min="7" max="7" width="23.25390625" style="0" customWidth="1"/>
  </cols>
  <sheetData>
    <row r="1" spans="1:7" ht="51.75" customHeight="1">
      <c r="A1" s="51" t="s">
        <v>97</v>
      </c>
      <c r="B1" s="52"/>
      <c r="C1" s="52"/>
      <c r="D1" s="52"/>
      <c r="E1" s="52"/>
      <c r="F1" s="52"/>
      <c r="G1" s="52"/>
    </row>
    <row r="2" spans="1:7" ht="19.5" customHeight="1">
      <c r="A2" s="29"/>
      <c r="B2" s="30"/>
      <c r="C2" s="30"/>
      <c r="D2" s="30"/>
      <c r="E2" s="53" t="s">
        <v>36</v>
      </c>
      <c r="F2" s="54"/>
      <c r="G2" s="55"/>
    </row>
    <row r="3" spans="1:7" ht="49.5">
      <c r="A3" s="25" t="s">
        <v>37</v>
      </c>
      <c r="B3" s="25" t="s">
        <v>38</v>
      </c>
      <c r="C3" s="25" t="s">
        <v>65</v>
      </c>
      <c r="D3" s="25" t="s">
        <v>66</v>
      </c>
      <c r="E3" s="27" t="s">
        <v>39</v>
      </c>
      <c r="F3" s="25" t="s">
        <v>67</v>
      </c>
      <c r="G3" s="27" t="s">
        <v>98</v>
      </c>
    </row>
    <row r="4" spans="1:7" ht="33">
      <c r="A4" s="17">
        <v>1</v>
      </c>
      <c r="B4" s="20" t="s">
        <v>96</v>
      </c>
      <c r="C4" s="18">
        <v>20</v>
      </c>
      <c r="D4" s="18">
        <v>14</v>
      </c>
      <c r="E4" s="19">
        <f aca="true" t="shared" si="0" ref="E4:E21">D4/C4*100%</f>
        <v>0.7</v>
      </c>
      <c r="F4" s="31">
        <v>6</v>
      </c>
      <c r="G4" s="19">
        <f aca="true" t="shared" si="1" ref="G4:G21">F4/C4*100%</f>
        <v>0.3</v>
      </c>
    </row>
    <row r="5" spans="1:7" ht="36" customHeight="1">
      <c r="A5" s="17">
        <v>2</v>
      </c>
      <c r="B5" s="20" t="s">
        <v>111</v>
      </c>
      <c r="C5" s="18">
        <v>2</v>
      </c>
      <c r="D5" s="18">
        <v>2</v>
      </c>
      <c r="E5" s="19">
        <f t="shared" si="0"/>
        <v>1</v>
      </c>
      <c r="F5" s="18">
        <v>0</v>
      </c>
      <c r="G5" s="19">
        <f t="shared" si="1"/>
        <v>0</v>
      </c>
    </row>
    <row r="6" spans="1:7" ht="53.25" customHeight="1">
      <c r="A6" s="17">
        <v>3</v>
      </c>
      <c r="B6" s="20" t="s">
        <v>113</v>
      </c>
      <c r="C6" s="18">
        <v>2</v>
      </c>
      <c r="D6" s="18">
        <v>0</v>
      </c>
      <c r="E6" s="19">
        <f t="shared" si="0"/>
        <v>0</v>
      </c>
      <c r="F6" s="18">
        <v>2</v>
      </c>
      <c r="G6" s="19">
        <f t="shared" si="1"/>
        <v>1</v>
      </c>
    </row>
    <row r="7" spans="1:7" ht="54.75" customHeight="1">
      <c r="A7" s="17">
        <v>4</v>
      </c>
      <c r="B7" s="20" t="s">
        <v>99</v>
      </c>
      <c r="C7" s="18">
        <v>8</v>
      </c>
      <c r="D7" s="18">
        <v>6</v>
      </c>
      <c r="E7" s="19">
        <f t="shared" si="0"/>
        <v>0.75</v>
      </c>
      <c r="F7" s="18">
        <v>2</v>
      </c>
      <c r="G7" s="19">
        <f t="shared" si="1"/>
        <v>0.25</v>
      </c>
    </row>
    <row r="8" spans="1:7" ht="69.75" customHeight="1">
      <c r="A8" s="17">
        <v>5</v>
      </c>
      <c r="B8" s="20" t="s">
        <v>115</v>
      </c>
      <c r="C8" s="18">
        <v>26</v>
      </c>
      <c r="D8" s="18">
        <v>19</v>
      </c>
      <c r="E8" s="19">
        <f t="shared" si="0"/>
        <v>0.7307692307692307</v>
      </c>
      <c r="F8" s="18">
        <v>7</v>
      </c>
      <c r="G8" s="19">
        <f t="shared" si="1"/>
        <v>0.2692307692307692</v>
      </c>
    </row>
    <row r="9" spans="1:7" ht="37.5" customHeight="1">
      <c r="A9" s="17">
        <v>6</v>
      </c>
      <c r="B9" s="20" t="s">
        <v>116</v>
      </c>
      <c r="C9" s="18">
        <v>21</v>
      </c>
      <c r="D9" s="18">
        <v>11</v>
      </c>
      <c r="E9" s="19">
        <f t="shared" si="0"/>
        <v>0.5238095238095238</v>
      </c>
      <c r="F9" s="18">
        <v>10</v>
      </c>
      <c r="G9" s="19">
        <f t="shared" si="1"/>
        <v>0.47619047619047616</v>
      </c>
    </row>
    <row r="10" spans="1:7" ht="49.5">
      <c r="A10" s="17">
        <v>7</v>
      </c>
      <c r="B10" s="20" t="s">
        <v>118</v>
      </c>
      <c r="C10" s="18">
        <v>7</v>
      </c>
      <c r="D10" s="18">
        <v>4</v>
      </c>
      <c r="E10" s="19">
        <f t="shared" si="0"/>
        <v>0.5714285714285714</v>
      </c>
      <c r="F10" s="18">
        <v>3</v>
      </c>
      <c r="G10" s="19">
        <f t="shared" si="1"/>
        <v>0.42857142857142855</v>
      </c>
    </row>
    <row r="11" spans="1:7" ht="36" customHeight="1">
      <c r="A11" s="17">
        <v>8</v>
      </c>
      <c r="B11" s="20" t="s">
        <v>120</v>
      </c>
      <c r="C11" s="18">
        <v>17</v>
      </c>
      <c r="D11" s="18">
        <v>12</v>
      </c>
      <c r="E11" s="19">
        <f t="shared" si="0"/>
        <v>0.7058823529411765</v>
      </c>
      <c r="F11" s="18">
        <v>5</v>
      </c>
      <c r="G11" s="19">
        <f t="shared" si="1"/>
        <v>0.29411764705882354</v>
      </c>
    </row>
    <row r="12" spans="1:7" ht="36" customHeight="1">
      <c r="A12" s="17">
        <v>9</v>
      </c>
      <c r="B12" s="20" t="s">
        <v>122</v>
      </c>
      <c r="C12" s="18">
        <v>14</v>
      </c>
      <c r="D12" s="18">
        <v>11</v>
      </c>
      <c r="E12" s="19">
        <f t="shared" si="0"/>
        <v>0.7857142857142857</v>
      </c>
      <c r="F12" s="18">
        <v>3</v>
      </c>
      <c r="G12" s="19">
        <f t="shared" si="1"/>
        <v>0.21428571428571427</v>
      </c>
    </row>
    <row r="13" spans="1:7" ht="69" customHeight="1">
      <c r="A13" s="17">
        <v>10</v>
      </c>
      <c r="B13" s="20" t="s">
        <v>124</v>
      </c>
      <c r="C13" s="18">
        <v>15</v>
      </c>
      <c r="D13" s="18">
        <v>13</v>
      </c>
      <c r="E13" s="19">
        <f t="shared" si="0"/>
        <v>0.8666666666666667</v>
      </c>
      <c r="F13" s="18">
        <v>2</v>
      </c>
      <c r="G13" s="19">
        <f t="shared" si="1"/>
        <v>0.13333333333333333</v>
      </c>
    </row>
    <row r="14" spans="1:7" ht="49.5">
      <c r="A14" s="17">
        <v>11</v>
      </c>
      <c r="B14" s="20" t="s">
        <v>126</v>
      </c>
      <c r="C14" s="18">
        <v>11</v>
      </c>
      <c r="D14" s="18">
        <v>8</v>
      </c>
      <c r="E14" s="19">
        <f t="shared" si="0"/>
        <v>0.7272727272727273</v>
      </c>
      <c r="F14" s="18">
        <v>3</v>
      </c>
      <c r="G14" s="19">
        <f t="shared" si="1"/>
        <v>0.2727272727272727</v>
      </c>
    </row>
    <row r="15" spans="1:7" ht="35.25" customHeight="1">
      <c r="A15" s="17">
        <v>12</v>
      </c>
      <c r="B15" s="20" t="s">
        <v>128</v>
      </c>
      <c r="C15" s="18">
        <v>12</v>
      </c>
      <c r="D15" s="18">
        <v>9</v>
      </c>
      <c r="E15" s="19">
        <f t="shared" si="0"/>
        <v>0.75</v>
      </c>
      <c r="F15" s="18">
        <v>3</v>
      </c>
      <c r="G15" s="19">
        <f t="shared" si="1"/>
        <v>0.25</v>
      </c>
    </row>
    <row r="16" spans="1:7" ht="51.75" customHeight="1">
      <c r="A16" s="17">
        <v>13</v>
      </c>
      <c r="B16" s="20" t="s">
        <v>130</v>
      </c>
      <c r="C16" s="18">
        <v>19</v>
      </c>
      <c r="D16" s="18">
        <v>16</v>
      </c>
      <c r="E16" s="19">
        <f t="shared" si="0"/>
        <v>0.8421052631578947</v>
      </c>
      <c r="F16" s="18">
        <v>3</v>
      </c>
      <c r="G16" s="19">
        <f t="shared" si="1"/>
        <v>0.15789473684210525</v>
      </c>
    </row>
    <row r="17" spans="1:7" ht="68.25" customHeight="1">
      <c r="A17" s="17">
        <v>14</v>
      </c>
      <c r="B17" s="20" t="s">
        <v>132</v>
      </c>
      <c r="C17" s="18">
        <v>14</v>
      </c>
      <c r="D17" s="18">
        <v>12</v>
      </c>
      <c r="E17" s="19">
        <f t="shared" si="0"/>
        <v>0.8571428571428571</v>
      </c>
      <c r="F17" s="18">
        <v>2</v>
      </c>
      <c r="G17" s="19">
        <f t="shared" si="1"/>
        <v>0.14285714285714285</v>
      </c>
    </row>
    <row r="18" spans="1:7" ht="67.5" customHeight="1">
      <c r="A18" s="17">
        <v>15</v>
      </c>
      <c r="B18" s="20" t="s">
        <v>134</v>
      </c>
      <c r="C18" s="18">
        <v>33</v>
      </c>
      <c r="D18" s="18">
        <v>25</v>
      </c>
      <c r="E18" s="19">
        <f t="shared" si="0"/>
        <v>0.7575757575757576</v>
      </c>
      <c r="F18" s="18">
        <v>8</v>
      </c>
      <c r="G18" s="19">
        <f t="shared" si="1"/>
        <v>0.24242424242424243</v>
      </c>
    </row>
    <row r="19" spans="1:7" ht="69" customHeight="1">
      <c r="A19" s="17">
        <v>16</v>
      </c>
      <c r="B19" s="20" t="s">
        <v>136</v>
      </c>
      <c r="C19" s="18">
        <v>25</v>
      </c>
      <c r="D19" s="18">
        <v>17</v>
      </c>
      <c r="E19" s="19">
        <f>D19/C19*100%</f>
        <v>0.68</v>
      </c>
      <c r="F19" s="18">
        <v>8</v>
      </c>
      <c r="G19" s="19">
        <f>F19/C19*100%</f>
        <v>0.32</v>
      </c>
    </row>
    <row r="20" spans="1:7" ht="69.75" customHeight="1">
      <c r="A20" s="17">
        <v>17</v>
      </c>
      <c r="B20" s="20" t="s">
        <v>138</v>
      </c>
      <c r="C20" s="18">
        <v>24</v>
      </c>
      <c r="D20" s="18">
        <v>16</v>
      </c>
      <c r="E20" s="19">
        <f t="shared" si="0"/>
        <v>0.6666666666666666</v>
      </c>
      <c r="F20" s="18">
        <v>8</v>
      </c>
      <c r="G20" s="19">
        <f t="shared" si="1"/>
        <v>0.3333333333333333</v>
      </c>
    </row>
    <row r="21" spans="1:7" ht="16.5">
      <c r="A21" s="17" t="s">
        <v>61</v>
      </c>
      <c r="B21" s="17" t="s">
        <v>91</v>
      </c>
      <c r="C21" s="17">
        <f>SUM(C4:C20)</f>
        <v>270</v>
      </c>
      <c r="D21" s="17">
        <f>SUM(D4:D20)</f>
        <v>195</v>
      </c>
      <c r="E21" s="19">
        <f t="shared" si="0"/>
        <v>0.7222222222222222</v>
      </c>
      <c r="F21" s="17">
        <f>SUM(F4:F20)</f>
        <v>75</v>
      </c>
      <c r="G21" s="19">
        <f t="shared" si="1"/>
        <v>0.2777777777777778</v>
      </c>
    </row>
    <row r="22" spans="1:7" ht="16.5">
      <c r="A22" s="59" t="s">
        <v>63</v>
      </c>
      <c r="B22" s="59"/>
      <c r="C22" s="59"/>
      <c r="D22" s="59"/>
      <c r="E22" s="59"/>
      <c r="F22" s="59"/>
      <c r="G22" s="59"/>
    </row>
  </sheetData>
  <sheetProtection/>
  <mergeCells count="3">
    <mergeCell ref="A1:G1"/>
    <mergeCell ref="E2:G2"/>
    <mergeCell ref="A22:G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5" zoomScaleSheetLayoutView="115" zoomScalePageLayoutView="0" workbookViewId="0" topLeftCell="A7">
      <selection activeCell="A17" sqref="A17"/>
    </sheetView>
  </sheetViews>
  <sheetFormatPr defaultColWidth="9.00390625" defaultRowHeight="16.5"/>
  <cols>
    <col min="1" max="1" width="6.50390625" style="0" customWidth="1"/>
    <col min="2" max="2" width="35.75390625" style="0" customWidth="1"/>
    <col min="3" max="7" width="16.75390625" style="0" customWidth="1"/>
  </cols>
  <sheetData>
    <row r="1" spans="1:7" ht="78.75" customHeight="1">
      <c r="A1" s="51" t="s">
        <v>89</v>
      </c>
      <c r="B1" s="60"/>
      <c r="C1" s="60"/>
      <c r="D1" s="60"/>
      <c r="E1" s="60"/>
      <c r="F1" s="60"/>
      <c r="G1" s="60"/>
    </row>
    <row r="2" spans="1:7" ht="16.5">
      <c r="A2" s="28"/>
      <c r="B2" s="16"/>
      <c r="C2" s="16"/>
      <c r="D2" s="16"/>
      <c r="E2" s="61" t="s">
        <v>68</v>
      </c>
      <c r="F2" s="62"/>
      <c r="G2" s="63"/>
    </row>
    <row r="3" spans="1:7" s="23" customFormat="1" ht="99" customHeight="1">
      <c r="A3" s="25" t="s">
        <v>69</v>
      </c>
      <c r="B3" s="26" t="s">
        <v>70</v>
      </c>
      <c r="C3" s="25" t="s">
        <v>92</v>
      </c>
      <c r="D3" s="25" t="s">
        <v>93</v>
      </c>
      <c r="E3" s="27" t="s">
        <v>71</v>
      </c>
      <c r="F3" s="25" t="s">
        <v>94</v>
      </c>
      <c r="G3" s="27" t="s">
        <v>72</v>
      </c>
    </row>
    <row r="4" spans="1:7" s="23" customFormat="1" ht="16.5">
      <c r="A4" s="18">
        <v>1</v>
      </c>
      <c r="B4" s="24" t="s">
        <v>95</v>
      </c>
      <c r="C4" s="18">
        <v>6</v>
      </c>
      <c r="D4" s="18">
        <v>3</v>
      </c>
      <c r="E4" s="21">
        <f aca="true" t="shared" si="0" ref="E4:E20">D4/C4*100%</f>
        <v>0.5</v>
      </c>
      <c r="F4" s="18">
        <v>3</v>
      </c>
      <c r="G4" s="21">
        <f aca="true" t="shared" si="1" ref="G4:G20">F4/C4*100%</f>
        <v>0.5</v>
      </c>
    </row>
    <row r="5" spans="1:7" s="23" customFormat="1" ht="33">
      <c r="A5" s="18">
        <v>2</v>
      </c>
      <c r="B5" s="24" t="s">
        <v>73</v>
      </c>
      <c r="C5" s="18">
        <v>10</v>
      </c>
      <c r="D5" s="18">
        <v>6</v>
      </c>
      <c r="E5" s="21">
        <f t="shared" si="0"/>
        <v>0.6</v>
      </c>
      <c r="F5" s="18">
        <v>4</v>
      </c>
      <c r="G5" s="21">
        <f t="shared" si="1"/>
        <v>0.4</v>
      </c>
    </row>
    <row r="6" spans="1:7" s="23" customFormat="1" ht="16.5">
      <c r="A6" s="18">
        <v>3</v>
      </c>
      <c r="B6" s="24" t="s">
        <v>74</v>
      </c>
      <c r="C6" s="18">
        <v>16</v>
      </c>
      <c r="D6" s="18">
        <v>13</v>
      </c>
      <c r="E6" s="21">
        <f t="shared" si="0"/>
        <v>0.8125</v>
      </c>
      <c r="F6" s="18">
        <v>3</v>
      </c>
      <c r="G6" s="21">
        <f t="shared" si="1"/>
        <v>0.1875</v>
      </c>
    </row>
    <row r="7" spans="1:7" s="23" customFormat="1" ht="16.5">
      <c r="A7" s="18">
        <v>4</v>
      </c>
      <c r="B7" s="24" t="s">
        <v>75</v>
      </c>
      <c r="C7" s="18">
        <v>18</v>
      </c>
      <c r="D7" s="18">
        <v>16</v>
      </c>
      <c r="E7" s="21">
        <f t="shared" si="0"/>
        <v>0.8888888888888888</v>
      </c>
      <c r="F7" s="18">
        <v>2</v>
      </c>
      <c r="G7" s="21">
        <f t="shared" si="1"/>
        <v>0.1111111111111111</v>
      </c>
    </row>
    <row r="8" spans="1:7" s="23" customFormat="1" ht="16.5">
      <c r="A8" s="18">
        <v>5</v>
      </c>
      <c r="B8" s="24" t="s">
        <v>76</v>
      </c>
      <c r="C8" s="18">
        <v>14</v>
      </c>
      <c r="D8" s="18">
        <v>10</v>
      </c>
      <c r="E8" s="21">
        <f t="shared" si="0"/>
        <v>0.7142857142857143</v>
      </c>
      <c r="F8" s="18">
        <v>4</v>
      </c>
      <c r="G8" s="21">
        <f t="shared" si="1"/>
        <v>0.2857142857142857</v>
      </c>
    </row>
    <row r="9" spans="1:7" s="23" customFormat="1" ht="33">
      <c r="A9" s="18">
        <v>6</v>
      </c>
      <c r="B9" s="24" t="s">
        <v>77</v>
      </c>
      <c r="C9" s="18">
        <v>12</v>
      </c>
      <c r="D9" s="18">
        <v>9</v>
      </c>
      <c r="E9" s="21">
        <f t="shared" si="0"/>
        <v>0.75</v>
      </c>
      <c r="F9" s="18">
        <v>3</v>
      </c>
      <c r="G9" s="21">
        <f t="shared" si="1"/>
        <v>0.25</v>
      </c>
    </row>
    <row r="10" spans="1:7" s="23" customFormat="1" ht="16.5">
      <c r="A10" s="18">
        <v>7</v>
      </c>
      <c r="B10" s="24" t="s">
        <v>78</v>
      </c>
      <c r="C10" s="18">
        <v>35</v>
      </c>
      <c r="D10" s="18">
        <v>27</v>
      </c>
      <c r="E10" s="21">
        <f t="shared" si="0"/>
        <v>0.7714285714285715</v>
      </c>
      <c r="F10" s="18">
        <v>8</v>
      </c>
      <c r="G10" s="21">
        <f t="shared" si="1"/>
        <v>0.22857142857142856</v>
      </c>
    </row>
    <row r="11" spans="1:7" s="23" customFormat="1" ht="16.5">
      <c r="A11" s="18">
        <v>8</v>
      </c>
      <c r="B11" s="24" t="s">
        <v>79</v>
      </c>
      <c r="C11" s="18">
        <v>21</v>
      </c>
      <c r="D11" s="18">
        <v>13</v>
      </c>
      <c r="E11" s="21">
        <f t="shared" si="0"/>
        <v>0.6190476190476191</v>
      </c>
      <c r="F11" s="18">
        <v>8</v>
      </c>
      <c r="G11" s="21">
        <f t="shared" si="1"/>
        <v>0.38095238095238093</v>
      </c>
    </row>
    <row r="12" spans="1:7" s="23" customFormat="1" ht="16.5">
      <c r="A12" s="18">
        <v>9</v>
      </c>
      <c r="B12" s="24" t="s">
        <v>80</v>
      </c>
      <c r="C12" s="18">
        <v>28</v>
      </c>
      <c r="D12" s="18">
        <v>18</v>
      </c>
      <c r="E12" s="21">
        <f t="shared" si="0"/>
        <v>0.6428571428571429</v>
      </c>
      <c r="F12" s="18">
        <v>10</v>
      </c>
      <c r="G12" s="21">
        <f t="shared" si="1"/>
        <v>0.35714285714285715</v>
      </c>
    </row>
    <row r="13" spans="1:7" s="23" customFormat="1" ht="33">
      <c r="A13" s="18">
        <v>10</v>
      </c>
      <c r="B13" s="24" t="s">
        <v>81</v>
      </c>
      <c r="C13" s="18">
        <v>18</v>
      </c>
      <c r="D13" s="18">
        <v>16</v>
      </c>
      <c r="E13" s="21">
        <f t="shared" si="0"/>
        <v>0.8888888888888888</v>
      </c>
      <c r="F13" s="18">
        <v>2</v>
      </c>
      <c r="G13" s="21">
        <f t="shared" si="1"/>
        <v>0.1111111111111111</v>
      </c>
    </row>
    <row r="14" spans="1:7" s="23" customFormat="1" ht="16.5">
      <c r="A14" s="18">
        <v>11</v>
      </c>
      <c r="B14" s="24" t="s">
        <v>82</v>
      </c>
      <c r="C14" s="18">
        <v>19</v>
      </c>
      <c r="D14" s="18">
        <v>11</v>
      </c>
      <c r="E14" s="21">
        <f t="shared" si="0"/>
        <v>0.5789473684210527</v>
      </c>
      <c r="F14" s="18">
        <v>8</v>
      </c>
      <c r="G14" s="21">
        <f t="shared" si="1"/>
        <v>0.42105263157894735</v>
      </c>
    </row>
    <row r="15" spans="1:7" s="23" customFormat="1" ht="16.5">
      <c r="A15" s="18">
        <v>12</v>
      </c>
      <c r="B15" s="24" t="s">
        <v>83</v>
      </c>
      <c r="C15" s="18">
        <v>12</v>
      </c>
      <c r="D15" s="18">
        <v>11</v>
      </c>
      <c r="E15" s="21">
        <f t="shared" si="0"/>
        <v>0.9166666666666666</v>
      </c>
      <c r="F15" s="18">
        <v>1</v>
      </c>
      <c r="G15" s="21">
        <f t="shared" si="1"/>
        <v>0.08333333333333333</v>
      </c>
    </row>
    <row r="16" spans="1:7" s="23" customFormat="1" ht="16.5">
      <c r="A16" s="18">
        <v>13</v>
      </c>
      <c r="B16" s="24" t="s">
        <v>84</v>
      </c>
      <c r="C16" s="18">
        <v>19</v>
      </c>
      <c r="D16" s="18">
        <v>13</v>
      </c>
      <c r="E16" s="21">
        <f t="shared" si="0"/>
        <v>0.6842105263157895</v>
      </c>
      <c r="F16" s="18">
        <v>6</v>
      </c>
      <c r="G16" s="21">
        <f t="shared" si="1"/>
        <v>0.3157894736842105</v>
      </c>
    </row>
    <row r="17" spans="1:7" s="23" customFormat="1" ht="16.5">
      <c r="A17" s="18">
        <v>14</v>
      </c>
      <c r="B17" s="24" t="s">
        <v>85</v>
      </c>
      <c r="C17" s="18">
        <v>22</v>
      </c>
      <c r="D17" s="18">
        <v>12</v>
      </c>
      <c r="E17" s="21">
        <f t="shared" si="0"/>
        <v>0.5454545454545454</v>
      </c>
      <c r="F17" s="18">
        <v>10</v>
      </c>
      <c r="G17" s="21">
        <f t="shared" si="1"/>
        <v>0.45454545454545453</v>
      </c>
    </row>
    <row r="18" spans="1:7" s="23" customFormat="1" ht="16.5">
      <c r="A18" s="18">
        <v>15</v>
      </c>
      <c r="B18" s="24" t="s">
        <v>86</v>
      </c>
      <c r="C18" s="18">
        <v>9</v>
      </c>
      <c r="D18" s="18">
        <v>5</v>
      </c>
      <c r="E18" s="21">
        <f t="shared" si="0"/>
        <v>0.5555555555555556</v>
      </c>
      <c r="F18" s="18">
        <v>4</v>
      </c>
      <c r="G18" s="21">
        <f t="shared" si="1"/>
        <v>0.4444444444444444</v>
      </c>
    </row>
    <row r="19" spans="1:7" s="23" customFormat="1" ht="16.5">
      <c r="A19" s="18">
        <v>16</v>
      </c>
      <c r="B19" s="24" t="s">
        <v>87</v>
      </c>
      <c r="C19" s="18">
        <v>16</v>
      </c>
      <c r="D19" s="18">
        <v>11</v>
      </c>
      <c r="E19" s="21">
        <f t="shared" si="0"/>
        <v>0.6875</v>
      </c>
      <c r="F19" s="18">
        <v>5</v>
      </c>
      <c r="G19" s="21">
        <f t="shared" si="1"/>
        <v>0.3125</v>
      </c>
    </row>
    <row r="20" spans="1:7" s="23" customFormat="1" ht="16.5">
      <c r="A20" s="18" t="s">
        <v>88</v>
      </c>
      <c r="B20" s="18" t="s">
        <v>91</v>
      </c>
      <c r="C20" s="18">
        <f>SUM(C4:C19)</f>
        <v>275</v>
      </c>
      <c r="D20" s="18">
        <f>SUM(D4:D19)</f>
        <v>194</v>
      </c>
      <c r="E20" s="21">
        <f t="shared" si="0"/>
        <v>0.7054545454545454</v>
      </c>
      <c r="F20" s="18">
        <f>SUM(F4:F19)</f>
        <v>81</v>
      </c>
      <c r="G20" s="21">
        <f t="shared" si="1"/>
        <v>0.29454545454545455</v>
      </c>
    </row>
    <row r="21" spans="1:7" ht="16.5">
      <c r="A21" s="64" t="s">
        <v>63</v>
      </c>
      <c r="B21" s="64"/>
      <c r="C21" s="64"/>
      <c r="D21" s="64"/>
      <c r="E21" s="64"/>
      <c r="F21" s="64"/>
      <c r="G21" s="64"/>
    </row>
  </sheetData>
  <sheetProtection/>
  <mergeCells count="3">
    <mergeCell ref="A1:G1"/>
    <mergeCell ref="E2:G2"/>
    <mergeCell ref="A21:G2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5" sqref="A25:G25"/>
    </sheetView>
  </sheetViews>
  <sheetFormatPr defaultColWidth="9.00390625" defaultRowHeight="16.5"/>
  <cols>
    <col min="1" max="1" width="5.50390625" style="0" customWidth="1"/>
    <col min="2" max="2" width="46.50390625" style="0" customWidth="1"/>
    <col min="3" max="7" width="16.75390625" style="0" customWidth="1"/>
  </cols>
  <sheetData>
    <row r="1" spans="1:7" ht="84" customHeight="1">
      <c r="A1" s="65" t="s">
        <v>64</v>
      </c>
      <c r="B1" s="66"/>
      <c r="C1" s="66"/>
      <c r="D1" s="66"/>
      <c r="E1" s="66"/>
      <c r="F1" s="66"/>
      <c r="G1" s="66"/>
    </row>
    <row r="2" spans="1:7" ht="16.5">
      <c r="A2" s="15"/>
      <c r="B2" s="16"/>
      <c r="C2" s="16"/>
      <c r="D2" s="16"/>
      <c r="E2" s="61" t="s">
        <v>36</v>
      </c>
      <c r="F2" s="67"/>
      <c r="G2" s="67"/>
    </row>
    <row r="3" spans="1:7" ht="74.25" customHeight="1">
      <c r="A3" s="17" t="s">
        <v>37</v>
      </c>
      <c r="B3" s="18" t="s">
        <v>38</v>
      </c>
      <c r="C3" s="17" t="s">
        <v>65</v>
      </c>
      <c r="D3" s="17" t="s">
        <v>66</v>
      </c>
      <c r="E3" s="19" t="s">
        <v>39</v>
      </c>
      <c r="F3" s="17" t="s">
        <v>67</v>
      </c>
      <c r="G3" s="19" t="s">
        <v>40</v>
      </c>
    </row>
    <row r="4" spans="1:7" ht="76.5" customHeight="1">
      <c r="A4" s="18">
        <v>1</v>
      </c>
      <c r="B4" s="20" t="s">
        <v>41</v>
      </c>
      <c r="C4" s="18">
        <v>7</v>
      </c>
      <c r="D4" s="18">
        <v>4</v>
      </c>
      <c r="E4" s="21">
        <f>D4/C4*100%</f>
        <v>0.5714285714285714</v>
      </c>
      <c r="F4" s="18">
        <v>3</v>
      </c>
      <c r="G4" s="21">
        <f aca="true" t="shared" si="0" ref="G4:G24">F4/C4*100%</f>
        <v>0.42857142857142855</v>
      </c>
    </row>
    <row r="5" spans="1:7" ht="111.75" customHeight="1">
      <c r="A5" s="18">
        <v>2</v>
      </c>
      <c r="B5" s="20" t="s">
        <v>42</v>
      </c>
      <c r="C5" s="18">
        <v>22</v>
      </c>
      <c r="D5" s="18">
        <v>19</v>
      </c>
      <c r="E5" s="21">
        <f aca="true" t="shared" si="1" ref="E5:E24">D5/C5*100%</f>
        <v>0.8636363636363636</v>
      </c>
      <c r="F5" s="18">
        <v>3</v>
      </c>
      <c r="G5" s="21">
        <f t="shared" si="0"/>
        <v>0.13636363636363635</v>
      </c>
    </row>
    <row r="6" spans="1:7" ht="90" customHeight="1">
      <c r="A6" s="18">
        <v>3</v>
      </c>
      <c r="B6" s="20" t="s">
        <v>43</v>
      </c>
      <c r="C6" s="18">
        <v>8</v>
      </c>
      <c r="D6" s="18">
        <v>7</v>
      </c>
      <c r="E6" s="21">
        <f t="shared" si="1"/>
        <v>0.875</v>
      </c>
      <c r="F6" s="18">
        <v>1</v>
      </c>
      <c r="G6" s="21">
        <f t="shared" si="0"/>
        <v>0.125</v>
      </c>
    </row>
    <row r="7" spans="1:7" ht="78" customHeight="1">
      <c r="A7" s="18">
        <v>4</v>
      </c>
      <c r="B7" s="20" t="s">
        <v>44</v>
      </c>
      <c r="C7" s="18">
        <v>18</v>
      </c>
      <c r="D7" s="18">
        <v>16</v>
      </c>
      <c r="E7" s="21">
        <f t="shared" si="1"/>
        <v>0.8888888888888888</v>
      </c>
      <c r="F7" s="18">
        <v>2</v>
      </c>
      <c r="G7" s="21">
        <f t="shared" si="0"/>
        <v>0.1111111111111111</v>
      </c>
    </row>
    <row r="8" spans="1:7" ht="72.75" customHeight="1">
      <c r="A8" s="18">
        <v>5</v>
      </c>
      <c r="B8" s="20" t="s">
        <v>45</v>
      </c>
      <c r="C8" s="18">
        <v>14</v>
      </c>
      <c r="D8" s="18">
        <v>10</v>
      </c>
      <c r="E8" s="21">
        <f t="shared" si="1"/>
        <v>0.7142857142857143</v>
      </c>
      <c r="F8" s="18">
        <v>4</v>
      </c>
      <c r="G8" s="21">
        <f t="shared" si="0"/>
        <v>0.2857142857142857</v>
      </c>
    </row>
    <row r="9" spans="1:7" ht="80.25" customHeight="1">
      <c r="A9" s="18">
        <v>6</v>
      </c>
      <c r="B9" s="20" t="s">
        <v>46</v>
      </c>
      <c r="C9" s="18">
        <v>12</v>
      </c>
      <c r="D9" s="18">
        <v>9</v>
      </c>
      <c r="E9" s="21">
        <f t="shared" si="1"/>
        <v>0.75</v>
      </c>
      <c r="F9" s="18">
        <v>3</v>
      </c>
      <c r="G9" s="21">
        <f t="shared" si="0"/>
        <v>0.25</v>
      </c>
    </row>
    <row r="10" spans="1:7" ht="81" customHeight="1">
      <c r="A10" s="18">
        <v>7</v>
      </c>
      <c r="B10" s="20" t="s">
        <v>47</v>
      </c>
      <c r="C10" s="18">
        <v>30</v>
      </c>
      <c r="D10" s="18">
        <v>19</v>
      </c>
      <c r="E10" s="21">
        <f t="shared" si="1"/>
        <v>0.6333333333333333</v>
      </c>
      <c r="F10" s="18">
        <v>11</v>
      </c>
      <c r="G10" s="21">
        <f t="shared" si="0"/>
        <v>0.36666666666666664</v>
      </c>
    </row>
    <row r="11" spans="1:7" ht="134.25" customHeight="1">
      <c r="A11" s="18">
        <v>8</v>
      </c>
      <c r="B11" s="20" t="s">
        <v>48</v>
      </c>
      <c r="C11" s="18">
        <v>15</v>
      </c>
      <c r="D11" s="18">
        <v>12</v>
      </c>
      <c r="E11" s="21">
        <f t="shared" si="1"/>
        <v>0.8</v>
      </c>
      <c r="F11" s="18">
        <v>3</v>
      </c>
      <c r="G11" s="21">
        <f t="shared" si="0"/>
        <v>0.2</v>
      </c>
    </row>
    <row r="12" spans="1:7" ht="160.5" customHeight="1">
      <c r="A12" s="18">
        <v>9</v>
      </c>
      <c r="B12" s="20" t="s">
        <v>49</v>
      </c>
      <c r="C12" s="18">
        <v>19</v>
      </c>
      <c r="D12" s="18">
        <v>13</v>
      </c>
      <c r="E12" s="21">
        <f t="shared" si="1"/>
        <v>0.6842105263157895</v>
      </c>
      <c r="F12" s="18">
        <v>6</v>
      </c>
      <c r="G12" s="21">
        <f t="shared" si="0"/>
        <v>0.3157894736842105</v>
      </c>
    </row>
    <row r="13" spans="1:7" ht="90.75" customHeight="1">
      <c r="A13" s="18">
        <v>10</v>
      </c>
      <c r="B13" s="20" t="s">
        <v>50</v>
      </c>
      <c r="C13" s="18">
        <v>23</v>
      </c>
      <c r="D13" s="18">
        <v>18</v>
      </c>
      <c r="E13" s="21">
        <f t="shared" si="1"/>
        <v>0.782608695652174</v>
      </c>
      <c r="F13" s="18">
        <v>5</v>
      </c>
      <c r="G13" s="21">
        <f t="shared" si="0"/>
        <v>0.21739130434782608</v>
      </c>
    </row>
    <row r="14" spans="1:7" ht="109.5" customHeight="1">
      <c r="A14" s="18">
        <v>11</v>
      </c>
      <c r="B14" s="20" t="s">
        <v>51</v>
      </c>
      <c r="C14" s="18">
        <v>15</v>
      </c>
      <c r="D14" s="18">
        <v>12</v>
      </c>
      <c r="E14" s="21">
        <f t="shared" si="1"/>
        <v>0.8</v>
      </c>
      <c r="F14" s="18">
        <v>3</v>
      </c>
      <c r="G14" s="21">
        <f t="shared" si="0"/>
        <v>0.2</v>
      </c>
    </row>
    <row r="15" spans="1:7" ht="65.25" customHeight="1">
      <c r="A15" s="18">
        <v>12</v>
      </c>
      <c r="B15" s="20" t="s">
        <v>52</v>
      </c>
      <c r="C15" s="18">
        <v>38</v>
      </c>
      <c r="D15" s="18">
        <v>29</v>
      </c>
      <c r="E15" s="21">
        <f t="shared" si="1"/>
        <v>0.7631578947368421</v>
      </c>
      <c r="F15" s="18">
        <v>9</v>
      </c>
      <c r="G15" s="21">
        <f t="shared" si="0"/>
        <v>0.23684210526315788</v>
      </c>
    </row>
    <row r="16" spans="1:7" ht="74.25" customHeight="1">
      <c r="A16" s="18">
        <v>13</v>
      </c>
      <c r="B16" s="20" t="s">
        <v>53</v>
      </c>
      <c r="C16" s="18">
        <v>23</v>
      </c>
      <c r="D16" s="18">
        <v>14</v>
      </c>
      <c r="E16" s="21">
        <f t="shared" si="1"/>
        <v>0.6086956521739131</v>
      </c>
      <c r="F16" s="18">
        <v>9</v>
      </c>
      <c r="G16" s="21">
        <f t="shared" si="0"/>
        <v>0.391304347826087</v>
      </c>
    </row>
    <row r="17" spans="1:7" ht="75" customHeight="1">
      <c r="A17" s="18">
        <v>14</v>
      </c>
      <c r="B17" s="20" t="s">
        <v>54</v>
      </c>
      <c r="C17" s="18">
        <v>27</v>
      </c>
      <c r="D17" s="18">
        <v>17</v>
      </c>
      <c r="E17" s="21">
        <f t="shared" si="1"/>
        <v>0.6296296296296297</v>
      </c>
      <c r="F17" s="18">
        <v>10</v>
      </c>
      <c r="G17" s="21">
        <f t="shared" si="0"/>
        <v>0.37037037037037035</v>
      </c>
    </row>
    <row r="18" spans="1:7" ht="79.5" customHeight="1">
      <c r="A18" s="18">
        <v>15</v>
      </c>
      <c r="B18" s="20" t="s">
        <v>55</v>
      </c>
      <c r="C18" s="18">
        <v>14</v>
      </c>
      <c r="D18" s="18">
        <v>10</v>
      </c>
      <c r="E18" s="21">
        <f t="shared" si="1"/>
        <v>0.7142857142857143</v>
      </c>
      <c r="F18" s="18">
        <v>4</v>
      </c>
      <c r="G18" s="21">
        <f t="shared" si="0"/>
        <v>0.2857142857142857</v>
      </c>
    </row>
    <row r="19" spans="1:7" ht="94.5" customHeight="1">
      <c r="A19" s="18">
        <v>16</v>
      </c>
      <c r="B19" s="20" t="s">
        <v>56</v>
      </c>
      <c r="C19" s="18">
        <v>22</v>
      </c>
      <c r="D19" s="18">
        <v>12</v>
      </c>
      <c r="E19" s="21">
        <f t="shared" si="1"/>
        <v>0.5454545454545454</v>
      </c>
      <c r="F19" s="18">
        <v>10</v>
      </c>
      <c r="G19" s="21">
        <f t="shared" si="0"/>
        <v>0.45454545454545453</v>
      </c>
    </row>
    <row r="20" spans="1:7" ht="96.75" customHeight="1">
      <c r="A20" s="18">
        <v>17</v>
      </c>
      <c r="B20" s="20" t="s">
        <v>57</v>
      </c>
      <c r="C20" s="18">
        <v>11</v>
      </c>
      <c r="D20" s="18">
        <v>7</v>
      </c>
      <c r="E20" s="21">
        <f t="shared" si="1"/>
        <v>0.6363636363636364</v>
      </c>
      <c r="F20" s="18">
        <v>4</v>
      </c>
      <c r="G20" s="21">
        <f t="shared" si="0"/>
        <v>0.36363636363636365</v>
      </c>
    </row>
    <row r="21" spans="1:7" ht="73.5" customHeight="1">
      <c r="A21" s="18">
        <v>18</v>
      </c>
      <c r="B21" s="20" t="s">
        <v>58</v>
      </c>
      <c r="C21" s="18">
        <v>22</v>
      </c>
      <c r="D21" s="18">
        <v>15</v>
      </c>
      <c r="E21" s="21">
        <f t="shared" si="1"/>
        <v>0.6818181818181818</v>
      </c>
      <c r="F21" s="18">
        <v>7</v>
      </c>
      <c r="G21" s="21">
        <f t="shared" si="0"/>
        <v>0.3181818181818182</v>
      </c>
    </row>
    <row r="22" spans="1:7" ht="90" customHeight="1">
      <c r="A22" s="18">
        <v>19</v>
      </c>
      <c r="B22" s="20" t="s">
        <v>59</v>
      </c>
      <c r="C22" s="18">
        <v>19</v>
      </c>
      <c r="D22" s="18">
        <v>11</v>
      </c>
      <c r="E22" s="21">
        <f t="shared" si="1"/>
        <v>0.5789473684210527</v>
      </c>
      <c r="F22" s="18">
        <v>8</v>
      </c>
      <c r="G22" s="21">
        <f t="shared" si="0"/>
        <v>0.42105263157894735</v>
      </c>
    </row>
    <row r="23" spans="1:7" ht="87.75" customHeight="1">
      <c r="A23" s="18">
        <v>20</v>
      </c>
      <c r="B23" s="20" t="s">
        <v>60</v>
      </c>
      <c r="C23" s="18">
        <v>1</v>
      </c>
      <c r="D23" s="18">
        <v>1</v>
      </c>
      <c r="E23" s="21">
        <f t="shared" si="1"/>
        <v>1</v>
      </c>
      <c r="F23" s="18">
        <v>0</v>
      </c>
      <c r="G23" s="21">
        <f t="shared" si="0"/>
        <v>0</v>
      </c>
    </row>
    <row r="24" spans="1:7" ht="16.5">
      <c r="A24" s="18" t="s">
        <v>61</v>
      </c>
      <c r="B24" s="22" t="s">
        <v>62</v>
      </c>
      <c r="C24" s="18">
        <f>SUM(C4:C23)</f>
        <v>360</v>
      </c>
      <c r="D24" s="18">
        <f>SUM(D4:D23)</f>
        <v>255</v>
      </c>
      <c r="E24" s="21">
        <f t="shared" si="1"/>
        <v>0.7083333333333334</v>
      </c>
      <c r="F24" s="18">
        <f>SUM(F4:F23)</f>
        <v>105</v>
      </c>
      <c r="G24" s="21">
        <f t="shared" si="0"/>
        <v>0.2916666666666667</v>
      </c>
    </row>
    <row r="25" spans="1:7" ht="16.5">
      <c r="A25" s="68" t="s">
        <v>90</v>
      </c>
      <c r="B25" s="68"/>
      <c r="C25" s="68"/>
      <c r="D25" s="68"/>
      <c r="E25" s="68"/>
      <c r="F25" s="68"/>
      <c r="G25" s="68"/>
    </row>
  </sheetData>
  <sheetProtection/>
  <mergeCells count="3">
    <mergeCell ref="A1:G1"/>
    <mergeCell ref="E2:G2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zoomScalePageLayoutView="0" workbookViewId="0" topLeftCell="A1">
      <selection activeCell="H9" sqref="H9"/>
    </sheetView>
  </sheetViews>
  <sheetFormatPr defaultColWidth="9.00390625" defaultRowHeight="16.5"/>
  <cols>
    <col min="1" max="1" width="4.125" style="1" customWidth="1"/>
    <col min="2" max="2" width="44.625" style="0" customWidth="1"/>
    <col min="3" max="3" width="15.00390625" style="0" bestFit="1" customWidth="1"/>
    <col min="4" max="4" width="13.875" style="0" bestFit="1" customWidth="1"/>
    <col min="5" max="5" width="17.375" style="0" bestFit="1" customWidth="1"/>
    <col min="6" max="6" width="17.00390625" style="0" bestFit="1" customWidth="1"/>
    <col min="7" max="7" width="14.375" style="0" bestFit="1" customWidth="1"/>
    <col min="8" max="8" width="11.125" style="0" customWidth="1"/>
    <col min="9" max="9" width="11.50390625" style="0" bestFit="1" customWidth="1"/>
    <col min="11" max="11" width="11.50390625" style="0" bestFit="1" customWidth="1"/>
    <col min="12" max="12" width="11.875" style="0" bestFit="1" customWidth="1"/>
  </cols>
  <sheetData>
    <row r="1" spans="1:12" ht="57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69" customHeight="1">
      <c r="A2" s="14" t="s">
        <v>1</v>
      </c>
      <c r="B2" s="14" t="s">
        <v>2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63" customHeight="1">
      <c r="A3" s="4">
        <v>1</v>
      </c>
      <c r="B3" s="5" t="s">
        <v>0</v>
      </c>
      <c r="C3" s="6">
        <v>2</v>
      </c>
      <c r="D3" s="7">
        <f>C3/G3</f>
        <v>1</v>
      </c>
      <c r="E3" s="6">
        <v>0</v>
      </c>
      <c r="F3" s="7">
        <f>E3/G3</f>
        <v>0</v>
      </c>
      <c r="G3" s="6">
        <f>C3+E3</f>
        <v>2</v>
      </c>
      <c r="H3" s="6">
        <v>11</v>
      </c>
      <c r="I3" s="7">
        <f>H3/L3</f>
        <v>0.7333333333333333</v>
      </c>
      <c r="J3" s="6">
        <v>4</v>
      </c>
      <c r="K3" s="7">
        <f>J3/L3</f>
        <v>0.26666666666666666</v>
      </c>
      <c r="L3" s="6">
        <f>H3+J3</f>
        <v>15</v>
      </c>
    </row>
    <row r="4" spans="1:12" ht="59.25" customHeight="1">
      <c r="A4" s="4">
        <v>2</v>
      </c>
      <c r="B4" s="5" t="s">
        <v>16</v>
      </c>
      <c r="C4" s="6">
        <v>2</v>
      </c>
      <c r="D4" s="7">
        <f aca="true" t="shared" si="0" ref="D4:D24">C4/G4</f>
        <v>1</v>
      </c>
      <c r="E4" s="6">
        <v>0</v>
      </c>
      <c r="F4" s="7">
        <f aca="true" t="shared" si="1" ref="F4:F24">E4/G4</f>
        <v>0</v>
      </c>
      <c r="G4" s="6">
        <f aca="true" t="shared" si="2" ref="G4:G24">C4+E4</f>
        <v>2</v>
      </c>
      <c r="H4" s="6">
        <v>6</v>
      </c>
      <c r="I4" s="7">
        <f aca="true" t="shared" si="3" ref="I4:I24">H4/L4</f>
        <v>0.8571428571428571</v>
      </c>
      <c r="J4" s="6">
        <v>1</v>
      </c>
      <c r="K4" s="7">
        <f aca="true" t="shared" si="4" ref="K4:K24">J4/L4</f>
        <v>0.14285714285714285</v>
      </c>
      <c r="L4" s="6">
        <f aca="true" t="shared" si="5" ref="L4:L24">H4+J4</f>
        <v>7</v>
      </c>
    </row>
    <row r="5" spans="1:16" ht="53.25" customHeight="1">
      <c r="A5" s="4">
        <v>3</v>
      </c>
      <c r="B5" s="5" t="s">
        <v>14</v>
      </c>
      <c r="C5" s="6">
        <v>3</v>
      </c>
      <c r="D5" s="7">
        <f t="shared" si="0"/>
        <v>1</v>
      </c>
      <c r="E5" s="6">
        <v>0</v>
      </c>
      <c r="F5" s="7">
        <f t="shared" si="1"/>
        <v>0</v>
      </c>
      <c r="G5" s="6">
        <f t="shared" si="2"/>
        <v>3</v>
      </c>
      <c r="H5" s="6">
        <v>3</v>
      </c>
      <c r="I5" s="7">
        <f t="shared" si="3"/>
        <v>1</v>
      </c>
      <c r="J5" s="6">
        <v>0</v>
      </c>
      <c r="K5" s="7">
        <f t="shared" si="4"/>
        <v>0</v>
      </c>
      <c r="L5" s="6">
        <f t="shared" si="5"/>
        <v>3</v>
      </c>
      <c r="P5" s="3"/>
    </row>
    <row r="6" spans="1:12" ht="64.5" customHeight="1">
      <c r="A6" s="4">
        <v>4</v>
      </c>
      <c r="B6" s="5" t="s">
        <v>15</v>
      </c>
      <c r="C6" s="6">
        <v>1</v>
      </c>
      <c r="D6" s="7">
        <f t="shared" si="0"/>
        <v>1</v>
      </c>
      <c r="E6" s="6">
        <v>0</v>
      </c>
      <c r="F6" s="7">
        <f t="shared" si="1"/>
        <v>0</v>
      </c>
      <c r="G6" s="6">
        <f t="shared" si="2"/>
        <v>1</v>
      </c>
      <c r="H6" s="6">
        <v>1</v>
      </c>
      <c r="I6" s="7">
        <f t="shared" si="3"/>
        <v>1</v>
      </c>
      <c r="J6" s="6">
        <v>0</v>
      </c>
      <c r="K6" s="7">
        <f t="shared" si="4"/>
        <v>0</v>
      </c>
      <c r="L6" s="6">
        <f t="shared" si="5"/>
        <v>1</v>
      </c>
    </row>
    <row r="7" spans="1:12" ht="73.5" customHeight="1">
      <c r="A7" s="4">
        <v>5</v>
      </c>
      <c r="B7" s="5" t="s">
        <v>17</v>
      </c>
      <c r="C7" s="6">
        <v>4</v>
      </c>
      <c r="D7" s="7">
        <f t="shared" si="0"/>
        <v>1</v>
      </c>
      <c r="E7" s="6">
        <v>0</v>
      </c>
      <c r="F7" s="7">
        <f t="shared" si="1"/>
        <v>0</v>
      </c>
      <c r="G7" s="6">
        <f t="shared" si="2"/>
        <v>4</v>
      </c>
      <c r="H7" s="6">
        <v>12</v>
      </c>
      <c r="I7" s="7">
        <f t="shared" si="3"/>
        <v>0.9230769230769231</v>
      </c>
      <c r="J7" s="6">
        <v>1</v>
      </c>
      <c r="K7" s="7">
        <f t="shared" si="4"/>
        <v>0.07692307692307693</v>
      </c>
      <c r="L7" s="6">
        <f t="shared" si="5"/>
        <v>13</v>
      </c>
    </row>
    <row r="8" spans="1:12" ht="82.5" customHeight="1">
      <c r="A8" s="4">
        <v>6</v>
      </c>
      <c r="B8" s="5" t="s">
        <v>18</v>
      </c>
      <c r="C8" s="6">
        <v>1</v>
      </c>
      <c r="D8" s="7">
        <f t="shared" si="0"/>
        <v>0.5</v>
      </c>
      <c r="E8" s="6">
        <v>1</v>
      </c>
      <c r="F8" s="7">
        <f t="shared" si="1"/>
        <v>0.5</v>
      </c>
      <c r="G8" s="6">
        <f t="shared" si="2"/>
        <v>2</v>
      </c>
      <c r="H8" s="6">
        <v>23</v>
      </c>
      <c r="I8" s="7">
        <f t="shared" si="3"/>
        <v>0.7419354838709677</v>
      </c>
      <c r="J8" s="6">
        <v>8</v>
      </c>
      <c r="K8" s="7">
        <f t="shared" si="4"/>
        <v>0.25806451612903225</v>
      </c>
      <c r="L8" s="6">
        <f t="shared" si="5"/>
        <v>31</v>
      </c>
    </row>
    <row r="9" spans="1:12" ht="71.25" customHeight="1">
      <c r="A9" s="4">
        <v>7</v>
      </c>
      <c r="B9" s="5" t="s">
        <v>21</v>
      </c>
      <c r="C9" s="6">
        <v>3</v>
      </c>
      <c r="D9" s="7">
        <f t="shared" si="0"/>
        <v>1</v>
      </c>
      <c r="E9" s="6">
        <v>0</v>
      </c>
      <c r="F9" s="7">
        <f t="shared" si="1"/>
        <v>0</v>
      </c>
      <c r="G9" s="6">
        <f t="shared" si="2"/>
        <v>3</v>
      </c>
      <c r="H9" s="6">
        <v>13</v>
      </c>
      <c r="I9" s="7">
        <f t="shared" si="3"/>
        <v>0.8666666666666667</v>
      </c>
      <c r="J9" s="6">
        <v>2</v>
      </c>
      <c r="K9" s="7">
        <f t="shared" si="4"/>
        <v>0.13333333333333333</v>
      </c>
      <c r="L9" s="6">
        <f t="shared" si="5"/>
        <v>15</v>
      </c>
    </row>
    <row r="10" spans="1:12" ht="65.25" customHeight="1">
      <c r="A10" s="4">
        <v>8</v>
      </c>
      <c r="B10" s="2" t="s">
        <v>19</v>
      </c>
      <c r="C10" s="6">
        <v>3</v>
      </c>
      <c r="D10" s="7">
        <f t="shared" si="0"/>
        <v>1</v>
      </c>
      <c r="E10" s="6">
        <v>0</v>
      </c>
      <c r="F10" s="7">
        <f t="shared" si="1"/>
        <v>0</v>
      </c>
      <c r="G10" s="6">
        <f t="shared" si="2"/>
        <v>3</v>
      </c>
      <c r="H10" s="6">
        <v>18</v>
      </c>
      <c r="I10" s="7">
        <f t="shared" si="3"/>
        <v>0.9</v>
      </c>
      <c r="J10" s="6">
        <v>2</v>
      </c>
      <c r="K10" s="7">
        <f t="shared" si="4"/>
        <v>0.1</v>
      </c>
      <c r="L10" s="6">
        <f t="shared" si="5"/>
        <v>20</v>
      </c>
    </row>
    <row r="11" spans="1:12" ht="72" customHeight="1">
      <c r="A11" s="4">
        <v>9</v>
      </c>
      <c r="B11" s="2" t="s">
        <v>20</v>
      </c>
      <c r="C11" s="6">
        <v>3</v>
      </c>
      <c r="D11" s="7">
        <f t="shared" si="0"/>
        <v>1</v>
      </c>
      <c r="E11" s="6">
        <v>0</v>
      </c>
      <c r="F11" s="7">
        <f t="shared" si="1"/>
        <v>0</v>
      </c>
      <c r="G11" s="6">
        <f t="shared" si="2"/>
        <v>3</v>
      </c>
      <c r="H11" s="6">
        <v>15</v>
      </c>
      <c r="I11" s="7">
        <f t="shared" si="3"/>
        <v>1</v>
      </c>
      <c r="J11" s="6">
        <v>0</v>
      </c>
      <c r="K11" s="7">
        <f t="shared" si="4"/>
        <v>0</v>
      </c>
      <c r="L11" s="6">
        <f t="shared" si="5"/>
        <v>15</v>
      </c>
    </row>
    <row r="12" spans="1:12" ht="71.25" customHeight="1">
      <c r="A12" s="4">
        <v>10</v>
      </c>
      <c r="B12" s="5" t="s">
        <v>22</v>
      </c>
      <c r="C12" s="6">
        <v>8</v>
      </c>
      <c r="D12" s="7">
        <f t="shared" si="0"/>
        <v>1</v>
      </c>
      <c r="E12" s="6">
        <v>0</v>
      </c>
      <c r="F12" s="7">
        <f t="shared" si="1"/>
        <v>0</v>
      </c>
      <c r="G12" s="6">
        <f t="shared" si="2"/>
        <v>8</v>
      </c>
      <c r="H12" s="6">
        <v>47</v>
      </c>
      <c r="I12" s="7">
        <f t="shared" si="3"/>
        <v>0.6438356164383562</v>
      </c>
      <c r="J12" s="6">
        <v>26</v>
      </c>
      <c r="K12" s="7">
        <f t="shared" si="4"/>
        <v>0.3561643835616438</v>
      </c>
      <c r="L12" s="6">
        <f t="shared" si="5"/>
        <v>73</v>
      </c>
    </row>
    <row r="13" spans="1:12" ht="57" customHeight="1">
      <c r="A13" s="4">
        <v>11</v>
      </c>
      <c r="B13" s="5" t="s">
        <v>24</v>
      </c>
      <c r="C13" s="6">
        <v>1</v>
      </c>
      <c r="D13" s="7">
        <f t="shared" si="0"/>
        <v>1</v>
      </c>
      <c r="E13" s="6">
        <v>0</v>
      </c>
      <c r="F13" s="7">
        <f t="shared" si="1"/>
        <v>0</v>
      </c>
      <c r="G13" s="6">
        <f t="shared" si="2"/>
        <v>1</v>
      </c>
      <c r="H13" s="6">
        <v>11</v>
      </c>
      <c r="I13" s="7">
        <f t="shared" si="3"/>
        <v>0.5789473684210527</v>
      </c>
      <c r="J13" s="6">
        <v>8</v>
      </c>
      <c r="K13" s="7">
        <f t="shared" si="4"/>
        <v>0.42105263157894735</v>
      </c>
      <c r="L13" s="6">
        <f t="shared" si="5"/>
        <v>19</v>
      </c>
    </row>
    <row r="14" spans="1:12" ht="48.75" customHeight="1">
      <c r="A14" s="4">
        <v>12</v>
      </c>
      <c r="B14" s="5" t="s">
        <v>25</v>
      </c>
      <c r="C14" s="6">
        <v>3</v>
      </c>
      <c r="D14" s="7">
        <f t="shared" si="0"/>
        <v>1</v>
      </c>
      <c r="E14" s="6">
        <v>0</v>
      </c>
      <c r="F14" s="7">
        <f t="shared" si="1"/>
        <v>0</v>
      </c>
      <c r="G14" s="6">
        <f t="shared" si="2"/>
        <v>3</v>
      </c>
      <c r="H14" s="6">
        <v>16</v>
      </c>
      <c r="I14" s="7">
        <f t="shared" si="3"/>
        <v>0.8</v>
      </c>
      <c r="J14" s="6">
        <v>4</v>
      </c>
      <c r="K14" s="7">
        <f t="shared" si="4"/>
        <v>0.2</v>
      </c>
      <c r="L14" s="6">
        <f t="shared" si="5"/>
        <v>20</v>
      </c>
    </row>
    <row r="15" spans="1:12" ht="72" customHeight="1">
      <c r="A15" s="4">
        <v>13</v>
      </c>
      <c r="B15" s="5" t="s">
        <v>33</v>
      </c>
      <c r="C15" s="6">
        <v>3</v>
      </c>
      <c r="D15" s="7">
        <f t="shared" si="0"/>
        <v>1</v>
      </c>
      <c r="E15" s="6">
        <v>0</v>
      </c>
      <c r="F15" s="7">
        <f t="shared" si="1"/>
        <v>0</v>
      </c>
      <c r="G15" s="6">
        <f t="shared" si="2"/>
        <v>3</v>
      </c>
      <c r="H15" s="6">
        <v>15</v>
      </c>
      <c r="I15" s="7">
        <f t="shared" si="3"/>
        <v>0.7142857142857143</v>
      </c>
      <c r="J15" s="6">
        <v>6</v>
      </c>
      <c r="K15" s="7">
        <f t="shared" si="4"/>
        <v>0.2857142857142857</v>
      </c>
      <c r="L15" s="6">
        <f t="shared" si="5"/>
        <v>21</v>
      </c>
    </row>
    <row r="16" spans="1:12" ht="87.75" customHeight="1">
      <c r="A16" s="4">
        <v>14</v>
      </c>
      <c r="B16" s="5" t="s">
        <v>27</v>
      </c>
      <c r="C16" s="6">
        <v>1</v>
      </c>
      <c r="D16" s="7">
        <f t="shared" si="0"/>
        <v>1</v>
      </c>
      <c r="E16" s="6">
        <v>0</v>
      </c>
      <c r="F16" s="7">
        <f t="shared" si="1"/>
        <v>0</v>
      </c>
      <c r="G16" s="6">
        <f t="shared" si="2"/>
        <v>1</v>
      </c>
      <c r="H16" s="6">
        <v>14</v>
      </c>
      <c r="I16" s="7">
        <f t="shared" si="3"/>
        <v>0.875</v>
      </c>
      <c r="J16" s="6">
        <v>2</v>
      </c>
      <c r="K16" s="7">
        <f t="shared" si="4"/>
        <v>0.125</v>
      </c>
      <c r="L16" s="6">
        <f t="shared" si="5"/>
        <v>16</v>
      </c>
    </row>
    <row r="17" spans="1:12" ht="77.25" customHeight="1">
      <c r="A17" s="4">
        <v>15</v>
      </c>
      <c r="B17" s="5" t="s">
        <v>23</v>
      </c>
      <c r="C17" s="6">
        <v>3</v>
      </c>
      <c r="D17" s="7">
        <f t="shared" si="0"/>
        <v>1</v>
      </c>
      <c r="E17" s="6">
        <v>0</v>
      </c>
      <c r="F17" s="7">
        <f t="shared" si="1"/>
        <v>0</v>
      </c>
      <c r="G17" s="6">
        <f t="shared" si="2"/>
        <v>3</v>
      </c>
      <c r="H17" s="6">
        <v>21</v>
      </c>
      <c r="I17" s="7">
        <f t="shared" si="3"/>
        <v>0.7241379310344828</v>
      </c>
      <c r="J17" s="6">
        <v>8</v>
      </c>
      <c r="K17" s="7">
        <f t="shared" si="4"/>
        <v>0.27586206896551724</v>
      </c>
      <c r="L17" s="6">
        <f t="shared" si="5"/>
        <v>29</v>
      </c>
    </row>
    <row r="18" spans="1:12" ht="91.5" customHeight="1">
      <c r="A18" s="4">
        <v>16</v>
      </c>
      <c r="B18" s="5" t="s">
        <v>26</v>
      </c>
      <c r="C18" s="6">
        <v>1</v>
      </c>
      <c r="D18" s="7">
        <f t="shared" si="0"/>
        <v>1</v>
      </c>
      <c r="E18" s="6">
        <v>0</v>
      </c>
      <c r="F18" s="7">
        <f t="shared" si="1"/>
        <v>0</v>
      </c>
      <c r="G18" s="6">
        <f t="shared" si="2"/>
        <v>1</v>
      </c>
      <c r="H18" s="6">
        <v>10</v>
      </c>
      <c r="I18" s="7">
        <f t="shared" si="3"/>
        <v>0.7692307692307693</v>
      </c>
      <c r="J18" s="6">
        <v>3</v>
      </c>
      <c r="K18" s="7">
        <f t="shared" si="4"/>
        <v>0.23076923076923078</v>
      </c>
      <c r="L18" s="6">
        <f t="shared" si="5"/>
        <v>13</v>
      </c>
    </row>
    <row r="19" spans="1:12" ht="103.5" customHeight="1">
      <c r="A19" s="4">
        <v>17</v>
      </c>
      <c r="B19" s="8" t="s">
        <v>28</v>
      </c>
      <c r="C19" s="6">
        <v>2</v>
      </c>
      <c r="D19" s="7">
        <f t="shared" si="0"/>
        <v>1</v>
      </c>
      <c r="E19" s="6">
        <v>0</v>
      </c>
      <c r="F19" s="7">
        <f t="shared" si="1"/>
        <v>0</v>
      </c>
      <c r="G19" s="6">
        <f t="shared" si="2"/>
        <v>2</v>
      </c>
      <c r="H19" s="6">
        <v>15</v>
      </c>
      <c r="I19" s="7">
        <f t="shared" si="3"/>
        <v>0.7894736842105263</v>
      </c>
      <c r="J19" s="6">
        <v>4</v>
      </c>
      <c r="K19" s="7">
        <f t="shared" si="4"/>
        <v>0.21052631578947367</v>
      </c>
      <c r="L19" s="6">
        <f t="shared" si="5"/>
        <v>19</v>
      </c>
    </row>
    <row r="20" spans="1:12" ht="63.75" customHeight="1">
      <c r="A20" s="4">
        <v>18</v>
      </c>
      <c r="B20" s="12" t="s">
        <v>34</v>
      </c>
      <c r="C20" s="6">
        <v>4</v>
      </c>
      <c r="D20" s="7">
        <f t="shared" si="0"/>
        <v>0.5714285714285714</v>
      </c>
      <c r="E20" s="6">
        <v>3</v>
      </c>
      <c r="F20" s="7">
        <f t="shared" si="1"/>
        <v>0.42857142857142855</v>
      </c>
      <c r="G20" s="6">
        <f t="shared" si="2"/>
        <v>7</v>
      </c>
      <c r="H20" s="6">
        <v>16</v>
      </c>
      <c r="I20" s="7">
        <f t="shared" si="3"/>
        <v>0.5517241379310345</v>
      </c>
      <c r="J20" s="6">
        <v>13</v>
      </c>
      <c r="K20" s="7">
        <f t="shared" si="4"/>
        <v>0.4482758620689655</v>
      </c>
      <c r="L20" s="6">
        <f t="shared" si="5"/>
        <v>29</v>
      </c>
    </row>
    <row r="21" spans="1:12" ht="57.75" customHeight="1">
      <c r="A21" s="4">
        <v>19</v>
      </c>
      <c r="B21" s="5" t="s">
        <v>30</v>
      </c>
      <c r="C21" s="6">
        <v>1</v>
      </c>
      <c r="D21" s="7">
        <f t="shared" si="0"/>
        <v>1</v>
      </c>
      <c r="E21" s="6">
        <v>0</v>
      </c>
      <c r="F21" s="7">
        <f t="shared" si="1"/>
        <v>0</v>
      </c>
      <c r="G21" s="6">
        <f t="shared" si="2"/>
        <v>1</v>
      </c>
      <c r="H21" s="6">
        <v>12</v>
      </c>
      <c r="I21" s="7">
        <f t="shared" si="3"/>
        <v>0.5454545454545454</v>
      </c>
      <c r="J21" s="6">
        <v>10</v>
      </c>
      <c r="K21" s="7">
        <f t="shared" si="4"/>
        <v>0.45454545454545453</v>
      </c>
      <c r="L21" s="6">
        <f t="shared" si="5"/>
        <v>22</v>
      </c>
    </row>
    <row r="22" spans="1:12" ht="57.75" customHeight="1">
      <c r="A22" s="4">
        <v>20</v>
      </c>
      <c r="B22" s="5" t="s">
        <v>31</v>
      </c>
      <c r="C22" s="6">
        <v>1</v>
      </c>
      <c r="D22" s="7">
        <f t="shared" si="0"/>
        <v>1</v>
      </c>
      <c r="E22" s="6">
        <v>0</v>
      </c>
      <c r="F22" s="7">
        <f t="shared" si="1"/>
        <v>0</v>
      </c>
      <c r="G22" s="6">
        <f t="shared" si="2"/>
        <v>1</v>
      </c>
      <c r="H22" s="6">
        <v>5</v>
      </c>
      <c r="I22" s="7">
        <f t="shared" si="3"/>
        <v>0.5</v>
      </c>
      <c r="J22" s="6">
        <v>5</v>
      </c>
      <c r="K22" s="7">
        <f t="shared" si="4"/>
        <v>0.5</v>
      </c>
      <c r="L22" s="6">
        <f t="shared" si="5"/>
        <v>10</v>
      </c>
    </row>
    <row r="23" spans="1:12" ht="59.25" customHeight="1">
      <c r="A23" s="4">
        <v>21</v>
      </c>
      <c r="B23" s="5" t="s">
        <v>29</v>
      </c>
      <c r="C23" s="6">
        <v>1</v>
      </c>
      <c r="D23" s="7">
        <f t="shared" si="0"/>
        <v>1</v>
      </c>
      <c r="E23" s="6">
        <v>0</v>
      </c>
      <c r="F23" s="7">
        <f t="shared" si="1"/>
        <v>0</v>
      </c>
      <c r="G23" s="6">
        <f t="shared" si="2"/>
        <v>1</v>
      </c>
      <c r="H23" s="6">
        <v>14</v>
      </c>
      <c r="I23" s="7">
        <f t="shared" si="3"/>
        <v>0.6363636363636364</v>
      </c>
      <c r="J23" s="6">
        <v>8</v>
      </c>
      <c r="K23" s="7">
        <f t="shared" si="4"/>
        <v>0.36363636363636365</v>
      </c>
      <c r="L23" s="6">
        <f t="shared" si="5"/>
        <v>22</v>
      </c>
    </row>
    <row r="24" spans="1:12" ht="74.25" customHeight="1">
      <c r="A24" s="4">
        <v>22</v>
      </c>
      <c r="B24" s="5" t="s">
        <v>32</v>
      </c>
      <c r="C24" s="6">
        <v>1</v>
      </c>
      <c r="D24" s="7">
        <f t="shared" si="0"/>
        <v>1</v>
      </c>
      <c r="E24" s="6">
        <v>0</v>
      </c>
      <c r="F24" s="7">
        <f t="shared" si="1"/>
        <v>0</v>
      </c>
      <c r="G24" s="6">
        <f t="shared" si="2"/>
        <v>1</v>
      </c>
      <c r="H24" s="6">
        <v>9</v>
      </c>
      <c r="I24" s="7">
        <f t="shared" si="3"/>
        <v>0.47368421052631576</v>
      </c>
      <c r="J24" s="6">
        <v>10</v>
      </c>
      <c r="K24" s="7">
        <f t="shared" si="4"/>
        <v>0.5263157894736842</v>
      </c>
      <c r="L24" s="6">
        <f t="shared" si="5"/>
        <v>19</v>
      </c>
    </row>
    <row r="25" spans="1:12" ht="36" customHeight="1">
      <c r="A25" s="10"/>
      <c r="B25" s="13" t="s">
        <v>35</v>
      </c>
      <c r="C25" s="9">
        <f>SUM(C3:C24)</f>
        <v>52</v>
      </c>
      <c r="D25" s="11">
        <f>C25/G25</f>
        <v>0.9285714285714286</v>
      </c>
      <c r="E25" s="9">
        <f>SUM(E3:E24)</f>
        <v>4</v>
      </c>
      <c r="F25" s="11">
        <f>E25/G25</f>
        <v>0.07142857142857142</v>
      </c>
      <c r="G25" s="9">
        <f>C25+E25</f>
        <v>56</v>
      </c>
      <c r="H25" s="9">
        <f>SUM(H3:H24)</f>
        <v>307</v>
      </c>
      <c r="I25" s="11">
        <f>H25/L25</f>
        <v>0.7106481481481481</v>
      </c>
      <c r="J25" s="9">
        <f>SUM(J3:J24)</f>
        <v>125</v>
      </c>
      <c r="K25" s="11">
        <f>J25/L25</f>
        <v>0.28935185185185186</v>
      </c>
      <c r="L25" s="9">
        <f>H25+J25</f>
        <v>432</v>
      </c>
    </row>
  </sheetData>
  <sheetProtection/>
  <mergeCells count="1">
    <mergeCell ref="A1:L1"/>
  </mergeCells>
  <printOptions/>
  <pageMargins left="0.1968503937007874" right="0.1968503937007874" top="0.3937007874015748" bottom="0.1968503937007874" header="0.5118110236220472" footer="0"/>
  <pageSetup fitToHeight="0" fitToWidth="1" horizontalDpi="600" verticalDpi="600" orientation="landscape" paperSize="9" scale="79" r:id="rId1"/>
  <headerFooter alignWithMargins="0">
    <oddFooter>&amp;C&amp;"Times New Roman,標準"&amp;10&amp;P/&amp;N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eling</dc:creator>
  <cp:keywords/>
  <dc:description/>
  <cp:lastModifiedBy>吳同偉</cp:lastModifiedBy>
  <cp:lastPrinted>2022-05-30T02:52:14Z</cp:lastPrinted>
  <dcterms:created xsi:type="dcterms:W3CDTF">2008-12-04T02:13:39Z</dcterms:created>
  <dcterms:modified xsi:type="dcterms:W3CDTF">2023-07-14T03:54:03Z</dcterms:modified>
  <cp:category/>
  <cp:version/>
  <cp:contentType/>
  <cp:contentStatus/>
</cp:coreProperties>
</file>