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394\6.性平\4.性別統計\112年性別統計分析表1130626\"/>
    </mc:Choice>
  </mc:AlternateContent>
  <xr:revisionPtr revIDLastSave="0" documentId="13_ncr:1_{6A32595A-D433-4DFD-BCE1-4CB83C1F86E5}" xr6:coauthVersionLast="47" xr6:coauthVersionMax="47" xr10:uidLastSave="{00000000-0000-0000-0000-000000000000}"/>
  <bookViews>
    <workbookView xWindow="3771" yWindow="1020" windowWidth="16140" windowHeight="17494" xr2:uid="{CB981DDB-8766-4061-A9C3-1A0DAB3329BC}"/>
  </bookViews>
  <sheets>
    <sheet name="各年度統計情形-依時間序列" sheetId="9" r:id="rId1"/>
    <sheet name="112年" sheetId="21" r:id="rId2"/>
    <sheet name="111年" sheetId="20" r:id="rId3"/>
    <sheet name="110年 " sheetId="19" r:id="rId4"/>
    <sheet name="109年" sheetId="18" r:id="rId5"/>
    <sheet name="108年" sheetId="17" r:id="rId6"/>
    <sheet name="107年" sheetId="16" r:id="rId7"/>
    <sheet name="106年" sheetId="15" r:id="rId8"/>
    <sheet name="105年" sheetId="14" r:id="rId9"/>
    <sheet name="104年" sheetId="13" r:id="rId10"/>
    <sheet name="103年" sheetId="12" r:id="rId11"/>
    <sheet name="102年" sheetId="11" r:id="rId12"/>
    <sheet name="101年 " sheetId="10" r:id="rId13"/>
    <sheet name="100年" sheetId="8" r:id="rId14"/>
    <sheet name="99年" sheetId="7" r:id="rId15"/>
    <sheet name="98年" sheetId="4" r:id="rId16"/>
    <sheet name="97年" sheetId="3" r:id="rId17"/>
    <sheet name="96年" sheetId="2" r:id="rId18"/>
  </sheets>
  <definedNames>
    <definedName name="_xlnm.Print_Area" localSheetId="13">'100年'!$A$1:$L$16</definedName>
    <definedName name="_xlnm.Print_Area" localSheetId="14">'99年'!$A$1:$L$16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1" l="1"/>
  <c r="B20" i="9"/>
  <c r="B18" i="9"/>
  <c r="B16" i="9"/>
  <c r="L15" i="9"/>
  <c r="L14" i="9"/>
  <c r="B14" i="9"/>
  <c r="B12" i="9"/>
  <c r="G4" i="16"/>
  <c r="F4" i="16"/>
  <c r="E4" i="16"/>
  <c r="D4" i="16"/>
  <c r="G4" i="15"/>
  <c r="F4" i="15"/>
  <c r="E4" i="15"/>
  <c r="D4" i="15"/>
  <c r="K5" i="14"/>
  <c r="I5" i="14"/>
  <c r="J5" i="14"/>
  <c r="H5" i="14"/>
  <c r="J12" i="14"/>
  <c r="F5" i="14"/>
  <c r="D5" i="14"/>
  <c r="C5" i="14"/>
  <c r="H7" i="14"/>
  <c r="H8" i="14"/>
  <c r="H9" i="14"/>
  <c r="H10" i="14"/>
  <c r="H11" i="14"/>
  <c r="H12" i="14"/>
  <c r="H13" i="14"/>
  <c r="H14" i="14"/>
  <c r="H6" i="14"/>
  <c r="C7" i="14"/>
  <c r="C8" i="14"/>
  <c r="C9" i="14"/>
  <c r="C10" i="14"/>
  <c r="C11" i="14"/>
  <c r="C12" i="14"/>
  <c r="C13" i="14"/>
  <c r="C14" i="14"/>
  <c r="C6" i="14"/>
  <c r="H11" i="13"/>
  <c r="H12" i="13"/>
  <c r="H13" i="13"/>
  <c r="H14" i="13"/>
  <c r="C14" i="13"/>
  <c r="C13" i="13"/>
  <c r="C12" i="13"/>
  <c r="C11" i="13"/>
  <c r="F5" i="13"/>
  <c r="I5" i="13"/>
  <c r="J5" i="13"/>
  <c r="K5" i="13"/>
  <c r="L5" i="13"/>
  <c r="D5" i="13"/>
  <c r="H7" i="13"/>
  <c r="H8" i="13"/>
  <c r="H9" i="13"/>
  <c r="H10" i="13"/>
  <c r="H6" i="13"/>
  <c r="H5" i="13"/>
  <c r="J7" i="13"/>
  <c r="C7" i="13"/>
  <c r="C5" i="13"/>
  <c r="C8" i="13"/>
  <c r="C9" i="13"/>
  <c r="C10" i="13"/>
  <c r="C6" i="13"/>
  <c r="H12" i="11"/>
  <c r="H13" i="11"/>
  <c r="H14" i="11"/>
  <c r="H15" i="11"/>
  <c r="H7" i="11"/>
  <c r="H8" i="11"/>
  <c r="H9" i="11"/>
  <c r="H10" i="11"/>
  <c r="H11" i="11"/>
  <c r="I6" i="11"/>
  <c r="K6" i="11"/>
  <c r="C8" i="11"/>
  <c r="C9" i="11"/>
  <c r="C10" i="11"/>
  <c r="C11" i="11"/>
  <c r="C12" i="11"/>
  <c r="C13" i="11"/>
  <c r="C14" i="11"/>
  <c r="C15" i="11"/>
  <c r="D6" i="11"/>
  <c r="F6" i="11"/>
  <c r="C7" i="11"/>
  <c r="H13" i="12"/>
  <c r="H14" i="12"/>
  <c r="H11" i="12"/>
  <c r="H12" i="12"/>
  <c r="C12" i="12"/>
  <c r="C13" i="12"/>
  <c r="C14" i="12"/>
  <c r="C11" i="12"/>
  <c r="E5" i="12"/>
  <c r="G5" i="12"/>
  <c r="J5" i="12"/>
  <c r="L5" i="12"/>
  <c r="D5" i="12"/>
  <c r="F5" i="12"/>
  <c r="I5" i="12"/>
  <c r="K5" i="12"/>
  <c r="H7" i="12"/>
  <c r="H8" i="12"/>
  <c r="H9" i="12"/>
  <c r="H10" i="12"/>
  <c r="H6" i="12"/>
  <c r="H5" i="12"/>
  <c r="C7" i="12"/>
  <c r="C8" i="12"/>
  <c r="C9" i="12"/>
  <c r="C10" i="12"/>
  <c r="C6" i="12"/>
  <c r="C5" i="12"/>
  <c r="G12" i="12"/>
  <c r="H15" i="10"/>
  <c r="J15" i="10"/>
  <c r="L15" i="10"/>
  <c r="C15" i="10"/>
  <c r="E15" i="10"/>
  <c r="G15" i="10"/>
  <c r="H14" i="10"/>
  <c r="L14" i="10"/>
  <c r="C14" i="10"/>
  <c r="G14" i="10"/>
  <c r="H13" i="10"/>
  <c r="J13" i="10"/>
  <c r="C13" i="10"/>
  <c r="E13" i="10"/>
  <c r="H12" i="10"/>
  <c r="L12" i="10"/>
  <c r="J12" i="10"/>
  <c r="C12" i="10"/>
  <c r="E12" i="10"/>
  <c r="H11" i="10"/>
  <c r="L11" i="10"/>
  <c r="C11" i="10"/>
  <c r="G11" i="10"/>
  <c r="E11" i="10"/>
  <c r="H10" i="10"/>
  <c r="L10" i="10"/>
  <c r="J10" i="10"/>
  <c r="C10" i="10"/>
  <c r="G10" i="10"/>
  <c r="H9" i="10"/>
  <c r="L9" i="10"/>
  <c r="C9" i="10"/>
  <c r="G9" i="10"/>
  <c r="H8" i="10"/>
  <c r="J8" i="10"/>
  <c r="C8" i="10"/>
  <c r="E8" i="10"/>
  <c r="G8" i="10"/>
  <c r="H7" i="10"/>
  <c r="J7" i="10"/>
  <c r="L7" i="10"/>
  <c r="C7" i="10"/>
  <c r="G7" i="10"/>
  <c r="E7" i="10"/>
  <c r="K6" i="10"/>
  <c r="I6" i="10"/>
  <c r="H6" i="10"/>
  <c r="F6" i="10"/>
  <c r="D6" i="10"/>
  <c r="L15" i="7"/>
  <c r="H15" i="7"/>
  <c r="J15" i="7"/>
  <c r="C15" i="7"/>
  <c r="E15" i="7"/>
  <c r="G15" i="7"/>
  <c r="H14" i="7"/>
  <c r="L14" i="7"/>
  <c r="C14" i="7"/>
  <c r="G14" i="7"/>
  <c r="E14" i="7"/>
  <c r="H13" i="7"/>
  <c r="J13" i="7"/>
  <c r="L13" i="7"/>
  <c r="C13" i="7"/>
  <c r="G13" i="7"/>
  <c r="E13" i="7"/>
  <c r="H12" i="7"/>
  <c r="J12" i="7"/>
  <c r="L12" i="7"/>
  <c r="C12" i="7"/>
  <c r="G12" i="7"/>
  <c r="H11" i="7"/>
  <c r="L11" i="7"/>
  <c r="J11" i="7"/>
  <c r="C11" i="7"/>
  <c r="E11" i="7"/>
  <c r="G11" i="7"/>
  <c r="H10" i="7"/>
  <c r="L10" i="7"/>
  <c r="C10" i="7"/>
  <c r="E10" i="7"/>
  <c r="G10" i="7"/>
  <c r="H9" i="7"/>
  <c r="L9" i="7"/>
  <c r="J9" i="7"/>
  <c r="C9" i="7"/>
  <c r="G9" i="7"/>
  <c r="E9" i="7"/>
  <c r="H8" i="7"/>
  <c r="J8" i="7"/>
  <c r="L8" i="7"/>
  <c r="C8" i="7"/>
  <c r="G8" i="7"/>
  <c r="H7" i="7"/>
  <c r="L7" i="7"/>
  <c r="C7" i="7"/>
  <c r="G7" i="7"/>
  <c r="K6" i="7"/>
  <c r="I6" i="7"/>
  <c r="H6" i="7"/>
  <c r="F6" i="7"/>
  <c r="D6" i="7"/>
  <c r="C6" i="7"/>
  <c r="G6" i="7"/>
  <c r="C6" i="2"/>
  <c r="G6" i="2"/>
  <c r="H6" i="2"/>
  <c r="L6" i="2"/>
  <c r="J6" i="2"/>
  <c r="C7" i="2"/>
  <c r="E7" i="2"/>
  <c r="G7" i="2"/>
  <c r="H7" i="2"/>
  <c r="J7" i="2"/>
  <c r="C8" i="2"/>
  <c r="G8" i="2"/>
  <c r="E8" i="2"/>
  <c r="H8" i="2"/>
  <c r="J8" i="2"/>
  <c r="C9" i="2"/>
  <c r="G9" i="2"/>
  <c r="H9" i="2"/>
  <c r="J9" i="2"/>
  <c r="C10" i="2"/>
  <c r="G10" i="2"/>
  <c r="E10" i="2"/>
  <c r="H10" i="2"/>
  <c r="J10" i="2"/>
  <c r="C11" i="2"/>
  <c r="E11" i="2"/>
  <c r="G11" i="2"/>
  <c r="H11" i="2"/>
  <c r="L11" i="2"/>
  <c r="J11" i="2"/>
  <c r="C12" i="2"/>
  <c r="E12" i="2"/>
  <c r="H12" i="2"/>
  <c r="J12" i="2"/>
  <c r="C13" i="2"/>
  <c r="E13" i="2"/>
  <c r="H13" i="2"/>
  <c r="L13" i="2"/>
  <c r="J13" i="2"/>
  <c r="C14" i="2"/>
  <c r="E14" i="2"/>
  <c r="H14" i="2"/>
  <c r="J14" i="2"/>
  <c r="L14" i="2"/>
  <c r="C15" i="2"/>
  <c r="E15" i="2"/>
  <c r="G15" i="2"/>
  <c r="H15" i="2"/>
  <c r="L15" i="2"/>
  <c r="J15" i="2"/>
  <c r="D6" i="3"/>
  <c r="F6" i="3"/>
  <c r="I6" i="3"/>
  <c r="K6" i="3"/>
  <c r="C7" i="3"/>
  <c r="E7" i="3"/>
  <c r="G7" i="3"/>
  <c r="H7" i="3"/>
  <c r="L7" i="3"/>
  <c r="C8" i="3"/>
  <c r="E8" i="3"/>
  <c r="H8" i="3"/>
  <c r="L8" i="3"/>
  <c r="J8" i="3"/>
  <c r="C9" i="3"/>
  <c r="E9" i="3"/>
  <c r="G9" i="3"/>
  <c r="H9" i="3"/>
  <c r="L9" i="3"/>
  <c r="C10" i="3"/>
  <c r="E10" i="3"/>
  <c r="H10" i="3"/>
  <c r="J10" i="3"/>
  <c r="C11" i="3"/>
  <c r="E11" i="3"/>
  <c r="G11" i="3"/>
  <c r="H11" i="3"/>
  <c r="J11" i="3"/>
  <c r="C12" i="3"/>
  <c r="E12" i="3"/>
  <c r="H12" i="3"/>
  <c r="J12" i="3"/>
  <c r="C13" i="3"/>
  <c r="G13" i="3"/>
  <c r="H13" i="3"/>
  <c r="J13" i="3"/>
  <c r="L13" i="3"/>
  <c r="C14" i="3"/>
  <c r="G14" i="3"/>
  <c r="E14" i="3"/>
  <c r="H14" i="3"/>
  <c r="J14" i="3"/>
  <c r="C15" i="3"/>
  <c r="G15" i="3"/>
  <c r="H15" i="3"/>
  <c r="J15" i="3"/>
  <c r="D6" i="4"/>
  <c r="F6" i="4"/>
  <c r="G6" i="4"/>
  <c r="I6" i="4"/>
  <c r="H6" i="4"/>
  <c r="L6" i="4"/>
  <c r="K6" i="4"/>
  <c r="C7" i="4"/>
  <c r="E7" i="4"/>
  <c r="G7" i="4"/>
  <c r="H7" i="4"/>
  <c r="L7" i="4"/>
  <c r="J7" i="4"/>
  <c r="C8" i="4"/>
  <c r="E8" i="4"/>
  <c r="G8" i="4"/>
  <c r="H8" i="4"/>
  <c r="J8" i="4"/>
  <c r="C9" i="4"/>
  <c r="G9" i="4"/>
  <c r="E9" i="4"/>
  <c r="H9" i="4"/>
  <c r="J9" i="4"/>
  <c r="C10" i="4"/>
  <c r="G10" i="4"/>
  <c r="E10" i="4"/>
  <c r="H10" i="4"/>
  <c r="L10" i="4"/>
  <c r="J10" i="4"/>
  <c r="C11" i="4"/>
  <c r="E11" i="4"/>
  <c r="G11" i="4"/>
  <c r="H11" i="4"/>
  <c r="J11" i="4"/>
  <c r="C12" i="4"/>
  <c r="E12" i="4"/>
  <c r="G12" i="4"/>
  <c r="H12" i="4"/>
  <c r="L12" i="4"/>
  <c r="C13" i="4"/>
  <c r="G13" i="4"/>
  <c r="E13" i="4"/>
  <c r="H13" i="4"/>
  <c r="J13" i="4"/>
  <c r="C14" i="4"/>
  <c r="G14" i="4"/>
  <c r="E14" i="4"/>
  <c r="H14" i="4"/>
  <c r="L14" i="4"/>
  <c r="J14" i="4"/>
  <c r="C15" i="4"/>
  <c r="G15" i="4"/>
  <c r="E15" i="4"/>
  <c r="H15" i="4"/>
  <c r="J15" i="4"/>
  <c r="L13" i="4"/>
  <c r="L11" i="4"/>
  <c r="L9" i="4"/>
  <c r="L15" i="3"/>
  <c r="L7" i="2"/>
  <c r="J14" i="7"/>
  <c r="E14" i="10"/>
  <c r="J9" i="10"/>
  <c r="J11" i="10"/>
  <c r="C6" i="11"/>
  <c r="G14" i="11"/>
  <c r="E8" i="11"/>
  <c r="E12" i="11"/>
  <c r="L14" i="13"/>
  <c r="L11" i="13"/>
  <c r="L9" i="2"/>
  <c r="L8" i="2"/>
  <c r="E7" i="7"/>
  <c r="J7" i="7"/>
  <c r="C6" i="10"/>
  <c r="G6" i="10"/>
  <c r="E6" i="10"/>
  <c r="E9" i="10"/>
  <c r="E15" i="3"/>
  <c r="G14" i="2"/>
  <c r="L12" i="2"/>
  <c r="L14" i="3"/>
  <c r="E13" i="3"/>
  <c r="G12" i="2"/>
  <c r="L10" i="2"/>
  <c r="E9" i="2"/>
  <c r="J6" i="7"/>
  <c r="L6" i="7"/>
  <c r="L5" i="14"/>
  <c r="L12" i="14"/>
  <c r="J10" i="14"/>
  <c r="J12" i="4"/>
  <c r="C6" i="4"/>
  <c r="E6" i="4"/>
  <c r="L13" i="10"/>
  <c r="G13" i="10"/>
  <c r="J10" i="7"/>
  <c r="L11" i="3"/>
  <c r="L10" i="3"/>
  <c r="G8" i="3"/>
  <c r="J14" i="10"/>
  <c r="E8" i="7"/>
  <c r="L12" i="3"/>
  <c r="G13" i="2"/>
  <c r="E6" i="2"/>
  <c r="E6" i="7"/>
  <c r="E12" i="7"/>
  <c r="G12" i="10"/>
  <c r="E10" i="10"/>
  <c r="L15" i="4"/>
  <c r="L8" i="4"/>
  <c r="G8" i="13"/>
  <c r="G12" i="13"/>
  <c r="E10" i="13"/>
  <c r="E13" i="13"/>
  <c r="E6" i="13"/>
  <c r="G9" i="13"/>
  <c r="G6" i="13"/>
  <c r="E9" i="13"/>
  <c r="E14" i="13"/>
  <c r="E8" i="13"/>
  <c r="E11" i="13"/>
  <c r="G13" i="13"/>
  <c r="G5" i="13"/>
  <c r="G11" i="13"/>
  <c r="E7" i="13"/>
  <c r="G10" i="13"/>
  <c r="G14" i="13"/>
  <c r="E12" i="13"/>
  <c r="G7" i="13"/>
  <c r="J6" i="3"/>
  <c r="E5" i="13"/>
  <c r="L6" i="10"/>
  <c r="E12" i="14"/>
  <c r="G13" i="14"/>
  <c r="G6" i="14"/>
  <c r="G7" i="14"/>
  <c r="G12" i="14"/>
  <c r="G14" i="14"/>
  <c r="E13" i="14"/>
  <c r="G8" i="14"/>
  <c r="E11" i="14"/>
  <c r="E9" i="14"/>
  <c r="E10" i="14"/>
  <c r="E8" i="14"/>
  <c r="E14" i="14"/>
  <c r="G10" i="14"/>
  <c r="E6" i="14"/>
  <c r="E7" i="14"/>
  <c r="G9" i="14"/>
  <c r="G11" i="14"/>
  <c r="L14" i="12"/>
  <c r="L13" i="12"/>
  <c r="J14" i="12"/>
  <c r="L11" i="12"/>
  <c r="J13" i="12"/>
  <c r="L12" i="12"/>
  <c r="J11" i="12"/>
  <c r="J12" i="12"/>
  <c r="J9" i="3"/>
  <c r="C6" i="3"/>
  <c r="E6" i="3"/>
  <c r="L8" i="13"/>
  <c r="J13" i="13"/>
  <c r="H6" i="11"/>
  <c r="J14" i="14"/>
  <c r="G11" i="12"/>
  <c r="J8" i="14"/>
  <c r="J6" i="14"/>
  <c r="G11" i="11"/>
  <c r="E14" i="12"/>
  <c r="J12" i="13"/>
  <c r="L6" i="14"/>
  <c r="E11" i="12"/>
  <c r="J6" i="10"/>
  <c r="G12" i="3"/>
  <c r="J10" i="13"/>
  <c r="L10" i="13"/>
  <c r="J13" i="14"/>
  <c r="L6" i="13"/>
  <c r="J6" i="4"/>
  <c r="J7" i="14"/>
  <c r="E12" i="12"/>
  <c r="J7" i="3"/>
  <c r="L8" i="10"/>
  <c r="E14" i="11"/>
  <c r="L9" i="14"/>
  <c r="E7" i="11"/>
  <c r="E13" i="11"/>
  <c r="J6" i="13"/>
  <c r="L7" i="14"/>
  <c r="J11" i="14"/>
  <c r="G14" i="12"/>
  <c r="E11" i="11"/>
  <c r="E13" i="12"/>
  <c r="E15" i="11"/>
  <c r="J14" i="13"/>
  <c r="L11" i="14"/>
  <c r="J11" i="13"/>
  <c r="L9" i="13"/>
  <c r="G10" i="11"/>
  <c r="G12" i="11"/>
  <c r="L8" i="14"/>
  <c r="G10" i="3"/>
  <c r="H6" i="3"/>
  <c r="L6" i="3"/>
  <c r="L12" i="13"/>
  <c r="G13" i="11"/>
  <c r="G8" i="11"/>
  <c r="L10" i="14"/>
  <c r="G13" i="12"/>
  <c r="G15" i="11"/>
  <c r="L14" i="14"/>
  <c r="L7" i="13"/>
  <c r="J9" i="13"/>
  <c r="G9" i="11"/>
  <c r="E10" i="11"/>
  <c r="J9" i="14"/>
  <c r="J8" i="13"/>
  <c r="G7" i="11"/>
  <c r="L13" i="13"/>
  <c r="E9" i="11"/>
  <c r="L13" i="14"/>
  <c r="G6" i="11"/>
  <c r="L10" i="11"/>
  <c r="J12" i="11"/>
  <c r="J7" i="11"/>
  <c r="J8" i="11"/>
  <c r="L13" i="11"/>
  <c r="L12" i="11"/>
  <c r="L11" i="11"/>
  <c r="J9" i="11"/>
  <c r="J11" i="11"/>
  <c r="L7" i="11"/>
  <c r="L15" i="11"/>
  <c r="J15" i="11"/>
  <c r="J14" i="11"/>
  <c r="L14" i="11"/>
  <c r="L8" i="11"/>
  <c r="L9" i="11"/>
  <c r="J13" i="11"/>
  <c r="J10" i="11"/>
  <c r="G6" i="3"/>
  <c r="J6" i="11"/>
  <c r="L6" i="11"/>
</calcChain>
</file>

<file path=xl/sharedStrings.xml><?xml version="1.0" encoding="utf-8"?>
<sst xmlns="http://schemas.openxmlformats.org/spreadsheetml/2006/main" count="721" uniqueCount="146">
  <si>
    <t>博士</t>
  </si>
  <si>
    <t>碩士</t>
  </si>
  <si>
    <t>學士</t>
  </si>
  <si>
    <t>專科</t>
  </si>
  <si>
    <t>高中職</t>
  </si>
  <si>
    <t>研究員</t>
  </si>
  <si>
    <t>副研究員</t>
  </si>
  <si>
    <t>助理研究員</t>
  </si>
  <si>
    <t>研究助理</t>
  </si>
  <si>
    <t>人員特性</t>
    <phoneticPr fontId="3" type="noConversion"/>
  </si>
  <si>
    <t>人次</t>
    <phoneticPr fontId="3" type="noConversion"/>
  </si>
  <si>
    <t>人月</t>
    <phoneticPr fontId="3" type="noConversion"/>
  </si>
  <si>
    <t>總計</t>
    <phoneticPr fontId="3" type="noConversion"/>
  </si>
  <si>
    <t>男性</t>
    <phoneticPr fontId="3" type="noConversion"/>
  </si>
  <si>
    <t>女性</t>
    <phoneticPr fontId="3" type="noConversion"/>
  </si>
  <si>
    <t>學歷別</t>
    <phoneticPr fontId="3" type="noConversion"/>
  </si>
  <si>
    <t>職務別</t>
    <phoneticPr fontId="3" type="noConversion"/>
  </si>
  <si>
    <t>工業局專案計畫研究人員性別統計</t>
    <phoneticPr fontId="3" type="noConversion"/>
  </si>
  <si>
    <t>中華民國96年</t>
    <phoneticPr fontId="3" type="noConversion"/>
  </si>
  <si>
    <r>
      <t>資料來源</t>
    </r>
    <r>
      <rPr>
        <sz val="12"/>
        <color indexed="8"/>
        <rFont val="Times New Roman"/>
        <family val="1"/>
      </rPr>
      <t xml:space="preserve"> : </t>
    </r>
    <r>
      <rPr>
        <sz val="12"/>
        <color indexed="8"/>
        <rFont val="標楷體"/>
        <family val="4"/>
        <charset val="136"/>
      </rPr>
      <t>經濟部工業局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產業政策組</t>
    </r>
    <r>
      <rPr>
        <sz val="12"/>
        <color indexed="8"/>
        <rFont val="Times New Roman"/>
        <family val="1"/>
      </rPr>
      <t>)</t>
    </r>
    <phoneticPr fontId="3" type="noConversion"/>
  </si>
  <si>
    <r>
      <t>總</t>
    </r>
    <r>
      <rPr>
        <b/>
        <sz val="12"/>
        <rFont val="Times New Roman"/>
        <family val="1"/>
      </rPr>
      <t xml:space="preserve">        </t>
    </r>
    <r>
      <rPr>
        <b/>
        <sz val="12"/>
        <rFont val="標楷體"/>
        <family val="4"/>
        <charset val="136"/>
      </rPr>
      <t>計</t>
    </r>
    <phoneticPr fontId="3" type="noConversion"/>
  </si>
  <si>
    <t>工業局專案計畫研究人員性別統計</t>
    <phoneticPr fontId="3" type="noConversion"/>
  </si>
  <si>
    <t>人員特性</t>
    <phoneticPr fontId="3" type="noConversion"/>
  </si>
  <si>
    <t>人次</t>
    <phoneticPr fontId="3" type="noConversion"/>
  </si>
  <si>
    <t>人月</t>
    <phoneticPr fontId="3" type="noConversion"/>
  </si>
  <si>
    <t>總計</t>
    <phoneticPr fontId="3" type="noConversion"/>
  </si>
  <si>
    <t>男性</t>
    <phoneticPr fontId="3" type="noConversion"/>
  </si>
  <si>
    <t>女性</t>
    <phoneticPr fontId="3" type="noConversion"/>
  </si>
  <si>
    <r>
      <t>總</t>
    </r>
    <r>
      <rPr>
        <b/>
        <sz val="12"/>
        <rFont val="Times New Roman"/>
        <family val="1"/>
      </rPr>
      <t xml:space="preserve">        </t>
    </r>
    <r>
      <rPr>
        <b/>
        <sz val="12"/>
        <rFont val="標楷體"/>
        <family val="4"/>
        <charset val="136"/>
      </rPr>
      <t>計</t>
    </r>
    <phoneticPr fontId="3" type="noConversion"/>
  </si>
  <si>
    <t>學歷別</t>
    <phoneticPr fontId="3" type="noConversion"/>
  </si>
  <si>
    <t>職務別</t>
    <phoneticPr fontId="3" type="noConversion"/>
  </si>
  <si>
    <r>
      <t>資料來源</t>
    </r>
    <r>
      <rPr>
        <sz val="12"/>
        <color indexed="8"/>
        <rFont val="Times New Roman"/>
        <family val="1"/>
      </rPr>
      <t xml:space="preserve"> : </t>
    </r>
    <r>
      <rPr>
        <sz val="12"/>
        <color indexed="8"/>
        <rFont val="標楷體"/>
        <family val="4"/>
        <charset val="136"/>
      </rPr>
      <t>經濟部工業局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產業政策組</t>
    </r>
    <r>
      <rPr>
        <sz val="12"/>
        <color indexed="8"/>
        <rFont val="Times New Roman"/>
        <family val="1"/>
      </rPr>
      <t>)</t>
    </r>
    <phoneticPr fontId="3" type="noConversion"/>
  </si>
  <si>
    <t>中華民國97年</t>
    <phoneticPr fontId="3" type="noConversion"/>
  </si>
  <si>
    <t>百分比(%)</t>
    <phoneticPr fontId="3" type="noConversion"/>
  </si>
  <si>
    <t>人員特性</t>
    <phoneticPr fontId="3" type="noConversion"/>
  </si>
  <si>
    <t>人次</t>
    <phoneticPr fontId="3" type="noConversion"/>
  </si>
  <si>
    <t>人月</t>
    <phoneticPr fontId="3" type="noConversion"/>
  </si>
  <si>
    <t>總計</t>
    <phoneticPr fontId="3" type="noConversion"/>
  </si>
  <si>
    <t>男性</t>
    <phoneticPr fontId="3" type="noConversion"/>
  </si>
  <si>
    <t>女性</t>
    <phoneticPr fontId="3" type="noConversion"/>
  </si>
  <si>
    <t>百分比(%)</t>
    <phoneticPr fontId="3" type="noConversion"/>
  </si>
  <si>
    <r>
      <t>總</t>
    </r>
    <r>
      <rPr>
        <b/>
        <sz val="12"/>
        <rFont val="Times New Roman"/>
        <family val="1"/>
      </rPr>
      <t xml:space="preserve">        </t>
    </r>
    <r>
      <rPr>
        <b/>
        <sz val="12"/>
        <rFont val="標楷體"/>
        <family val="4"/>
        <charset val="136"/>
      </rPr>
      <t>計</t>
    </r>
    <phoneticPr fontId="3" type="noConversion"/>
  </si>
  <si>
    <t>學歷別</t>
    <phoneticPr fontId="3" type="noConversion"/>
  </si>
  <si>
    <t>職務別</t>
    <phoneticPr fontId="3" type="noConversion"/>
  </si>
  <si>
    <r>
      <t>資料來源</t>
    </r>
    <r>
      <rPr>
        <sz val="12"/>
        <color indexed="8"/>
        <rFont val="Times New Roman"/>
        <family val="1"/>
      </rPr>
      <t xml:space="preserve"> : </t>
    </r>
    <r>
      <rPr>
        <sz val="12"/>
        <color indexed="8"/>
        <rFont val="標楷體"/>
        <family val="4"/>
        <charset val="136"/>
      </rPr>
      <t>經濟部工業局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產業政策組</t>
    </r>
    <r>
      <rPr>
        <sz val="12"/>
        <color indexed="8"/>
        <rFont val="Times New Roman"/>
        <family val="1"/>
      </rPr>
      <t>)</t>
    </r>
    <phoneticPr fontId="3" type="noConversion"/>
  </si>
  <si>
    <t>中華民國98年</t>
    <phoneticPr fontId="3" type="noConversion"/>
  </si>
  <si>
    <t>工業局科技計畫研究人員性別統計</t>
    <phoneticPr fontId="3" type="noConversion"/>
  </si>
  <si>
    <t>中華民國99年</t>
    <phoneticPr fontId="3" type="noConversion"/>
  </si>
  <si>
    <t>中華民國100年</t>
    <phoneticPr fontId="3" type="noConversion"/>
  </si>
  <si>
    <t>男</t>
  </si>
  <si>
    <t>女</t>
  </si>
  <si>
    <t>工業局科技專案計畫研究人員性別統計表</t>
    <phoneticPr fontId="3" type="noConversion"/>
  </si>
  <si>
    <t>中華民國101年</t>
    <phoneticPr fontId="3" type="noConversion"/>
  </si>
  <si>
    <t>人員特性</t>
    <phoneticPr fontId="3" type="noConversion"/>
  </si>
  <si>
    <t>人次</t>
    <phoneticPr fontId="3" type="noConversion"/>
  </si>
  <si>
    <t>人月</t>
    <phoneticPr fontId="3" type="noConversion"/>
  </si>
  <si>
    <t>總計</t>
    <phoneticPr fontId="3" type="noConversion"/>
  </si>
  <si>
    <t>男性</t>
    <phoneticPr fontId="3" type="noConversion"/>
  </si>
  <si>
    <t>女性</t>
    <phoneticPr fontId="3" type="noConversion"/>
  </si>
  <si>
    <t>百分比(%)</t>
    <phoneticPr fontId="3" type="noConversion"/>
  </si>
  <si>
    <r>
      <t>總</t>
    </r>
    <r>
      <rPr>
        <b/>
        <sz val="12"/>
        <rFont val="Times New Roman"/>
        <family val="1"/>
      </rPr>
      <t xml:space="preserve">        </t>
    </r>
    <r>
      <rPr>
        <b/>
        <sz val="12"/>
        <rFont val="標楷體"/>
        <family val="4"/>
        <charset val="136"/>
      </rPr>
      <t>計</t>
    </r>
    <phoneticPr fontId="3" type="noConversion"/>
  </si>
  <si>
    <t>學歷別</t>
    <phoneticPr fontId="3" type="noConversion"/>
  </si>
  <si>
    <t>職務別</t>
    <phoneticPr fontId="3" type="noConversion"/>
  </si>
  <si>
    <r>
      <t>資料來源</t>
    </r>
    <r>
      <rPr>
        <sz val="12"/>
        <color indexed="8"/>
        <rFont val="Times New Roman"/>
        <family val="1"/>
      </rPr>
      <t xml:space="preserve"> : </t>
    </r>
    <r>
      <rPr>
        <sz val="12"/>
        <color indexed="8"/>
        <rFont val="標楷體"/>
        <family val="4"/>
        <charset val="136"/>
      </rPr>
      <t>經濟部工業局</t>
    </r>
    <r>
      <rPr>
        <sz val="12"/>
        <color indexed="8"/>
        <rFont val="Times New Roman"/>
        <family val="1"/>
      </rPr>
      <t/>
    </r>
    <phoneticPr fontId="3" type="noConversion"/>
  </si>
  <si>
    <t>男</t>
    <phoneticPr fontId="3" type="noConversion"/>
  </si>
  <si>
    <t>女</t>
    <phoneticPr fontId="3" type="noConversion"/>
  </si>
  <si>
    <t>中華民國102年</t>
    <phoneticPr fontId="3" type="noConversion"/>
  </si>
  <si>
    <t>性別</t>
    <phoneticPr fontId="3" type="noConversion"/>
  </si>
  <si>
    <t>(%)</t>
    <phoneticPr fontId="3" type="noConversion"/>
  </si>
  <si>
    <t>中華民國103年</t>
    <phoneticPr fontId="3" type="noConversion"/>
  </si>
  <si>
    <t>中華民國104年</t>
    <phoneticPr fontId="3" type="noConversion"/>
  </si>
  <si>
    <t>中華民國105年</t>
    <phoneticPr fontId="3" type="noConversion"/>
  </si>
  <si>
    <t>女</t>
    <phoneticPr fontId="3" type="noConversion"/>
  </si>
  <si>
    <t>男</t>
    <phoneticPr fontId="3" type="noConversion"/>
  </si>
  <si>
    <t>性別</t>
    <phoneticPr fontId="3" type="noConversion"/>
  </si>
  <si>
    <t>人次</t>
    <phoneticPr fontId="3" type="noConversion"/>
  </si>
  <si>
    <t>人月</t>
    <phoneticPr fontId="3" type="noConversion"/>
  </si>
  <si>
    <t>其他</t>
    <phoneticPr fontId="3" type="noConversion"/>
  </si>
  <si>
    <t>其他</t>
    <phoneticPr fontId="3" type="noConversion"/>
  </si>
  <si>
    <t>中華民國106年</t>
    <phoneticPr fontId="3" type="noConversion"/>
  </si>
  <si>
    <t>中華民國107年</t>
    <phoneticPr fontId="3" type="noConversion"/>
  </si>
  <si>
    <t>工業局科技專案計畫研究人員性別統計表</t>
    <phoneticPr fontId="3" type="noConversion"/>
  </si>
  <si>
    <t>工業局科技計畫研究人員性別統計表</t>
    <phoneticPr fontId="3" type="noConversion"/>
  </si>
  <si>
    <t>人員特性</t>
    <phoneticPr fontId="3" type="noConversion"/>
  </si>
  <si>
    <t>人員特性</t>
    <phoneticPr fontId="3" type="noConversion"/>
  </si>
  <si>
    <t>項目</t>
  </si>
  <si>
    <t>人數</t>
  </si>
  <si>
    <r>
      <t>百分比</t>
    </r>
    <r>
      <rPr>
        <sz val="12"/>
        <rFont val="Times New Roman"/>
        <family val="1"/>
      </rPr>
      <t>(%)</t>
    </r>
  </si>
  <si>
    <t>人月</t>
  </si>
  <si>
    <r>
      <t>性別</t>
    </r>
    <r>
      <rPr>
        <sz val="12"/>
        <rFont val="Times New Roman"/>
        <family val="1"/>
      </rPr>
      <t xml:space="preserve">      </t>
    </r>
  </si>
  <si>
    <t>總計</t>
  </si>
  <si>
    <t>性別</t>
  </si>
  <si>
    <r>
      <t>百分比</t>
    </r>
    <r>
      <rPr>
        <sz val="12"/>
        <color indexed="8"/>
        <rFont val="Times New Roman"/>
        <family val="1"/>
      </rPr>
      <t>(%)</t>
    </r>
  </si>
  <si>
    <t>學歷</t>
  </si>
  <si>
    <t>其他</t>
  </si>
  <si>
    <t>職級</t>
  </si>
  <si>
    <t>年度</t>
    <phoneticPr fontId="3" type="noConversion"/>
  </si>
  <si>
    <t>總計</t>
    <phoneticPr fontId="3" type="noConversion"/>
  </si>
  <si>
    <t>性別</t>
    <phoneticPr fontId="3" type="noConversion"/>
  </si>
  <si>
    <t>學歷別</t>
    <phoneticPr fontId="3" type="noConversion"/>
  </si>
  <si>
    <t>職務別</t>
    <phoneticPr fontId="3" type="noConversion"/>
  </si>
  <si>
    <t>男</t>
    <phoneticPr fontId="3" type="noConversion"/>
  </si>
  <si>
    <t>女</t>
    <phoneticPr fontId="3" type="noConversion"/>
  </si>
  <si>
    <r>
      <t>表</t>
    </r>
    <r>
      <rPr>
        <sz val="12"/>
        <rFont val="Times New Roman"/>
        <family val="1"/>
      </rPr>
      <t>1  109</t>
    </r>
    <r>
      <rPr>
        <sz val="12"/>
        <rFont val="標楷體"/>
        <family val="4"/>
        <charset val="136"/>
      </rPr>
      <t>年工業局專案計畫研究人員數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按性別分</t>
    </r>
  </si>
  <si>
    <r>
      <t>百分比</t>
    </r>
    <r>
      <rPr>
        <sz val="12"/>
        <color indexed="8"/>
        <rFont val="Times New Roman"/>
        <family val="1"/>
      </rPr>
      <t>(%)</t>
    </r>
  </si>
  <si>
    <r>
      <t>表</t>
    </r>
    <r>
      <rPr>
        <sz val="12"/>
        <color indexed="8"/>
        <rFont val="Times New Roman"/>
        <family val="1"/>
      </rPr>
      <t xml:space="preserve">2 </t>
    </r>
    <r>
      <rPr>
        <sz val="12"/>
        <rFont val="Times New Roman"/>
        <family val="1"/>
      </rPr>
      <t xml:space="preserve"> 109</t>
    </r>
    <r>
      <rPr>
        <sz val="12"/>
        <color indexed="8"/>
        <rFont val="標楷體"/>
        <family val="4"/>
        <charset val="136"/>
      </rPr>
      <t>年工業局科技計畫研究人員數</t>
    </r>
    <r>
      <rPr>
        <sz val="12"/>
        <color indexed="8"/>
        <rFont val="Times New Roman"/>
        <family val="1"/>
      </rPr>
      <t>-</t>
    </r>
    <r>
      <rPr>
        <sz val="12"/>
        <color indexed="8"/>
        <rFont val="標楷體"/>
        <family val="4"/>
        <charset val="136"/>
      </rPr>
      <t>按學歷與性別之分</t>
    </r>
    <phoneticPr fontId="3" type="noConversion"/>
  </si>
  <si>
    <r>
      <t>表</t>
    </r>
    <r>
      <rPr>
        <sz val="12"/>
        <color indexed="8"/>
        <rFont val="Times New Roman"/>
        <family val="1"/>
      </rPr>
      <t xml:space="preserve">3 </t>
    </r>
    <r>
      <rPr>
        <sz val="12"/>
        <rFont val="Times New Roman"/>
        <family val="1"/>
      </rPr>
      <t xml:space="preserve"> 109</t>
    </r>
    <r>
      <rPr>
        <sz val="12"/>
        <color indexed="8"/>
        <rFont val="標楷體"/>
        <family val="4"/>
        <charset val="136"/>
      </rPr>
      <t>年工業局科技計畫研究人員數</t>
    </r>
    <r>
      <rPr>
        <sz val="12"/>
        <color indexed="8"/>
        <rFont val="Times New Roman"/>
        <family val="1"/>
      </rPr>
      <t>-</t>
    </r>
    <r>
      <rPr>
        <sz val="12"/>
        <color indexed="8"/>
        <rFont val="標楷體"/>
        <family val="4"/>
        <charset val="136"/>
      </rPr>
      <t>按職級與性別分</t>
    </r>
  </si>
  <si>
    <t>資料來源：經濟部工業局</t>
  </si>
  <si>
    <t>資料來源：經濟部工業局</t>
    <phoneticPr fontId="3" type="noConversion"/>
  </si>
  <si>
    <r>
      <t>表</t>
    </r>
    <r>
      <rPr>
        <sz val="12"/>
        <rFont val="Times New Roman"/>
        <family val="1"/>
      </rPr>
      <t>1</t>
    </r>
  </si>
  <si>
    <r>
      <t>110</t>
    </r>
    <r>
      <rPr>
        <sz val="12"/>
        <rFont val="標楷體"/>
        <family val="4"/>
        <charset val="136"/>
      </rPr>
      <t>年工業局專案計畫研究人員統計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按性別分</t>
    </r>
  </si>
  <si>
    <t>占比</t>
  </si>
  <si>
    <r>
      <t>表</t>
    </r>
    <r>
      <rPr>
        <sz val="12"/>
        <rFont val="Times New Roman"/>
        <family val="1"/>
      </rPr>
      <t>2</t>
    </r>
  </si>
  <si>
    <r>
      <t>110</t>
    </r>
    <r>
      <rPr>
        <sz val="12"/>
        <rFont val="標楷體"/>
        <family val="4"/>
        <charset val="136"/>
      </rPr>
      <t>年工業局科技計畫研究人員統計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按學歷與性別分</t>
    </r>
  </si>
  <si>
    <r>
      <t>表</t>
    </r>
    <r>
      <rPr>
        <sz val="12"/>
        <rFont val="Times New Roman"/>
        <family val="1"/>
      </rPr>
      <t>3</t>
    </r>
  </si>
  <si>
    <r>
      <t>110</t>
    </r>
    <r>
      <rPr>
        <sz val="12"/>
        <rFont val="標楷體"/>
        <family val="4"/>
        <charset val="136"/>
      </rPr>
      <t>年工業局科技計畫研究人員數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按職級與性別分</t>
    </r>
  </si>
  <si>
    <r>
      <t>111</t>
    </r>
    <r>
      <rPr>
        <sz val="12"/>
        <rFont val="標楷體"/>
        <family val="4"/>
        <charset val="136"/>
      </rPr>
      <t>年工業局專案計畫研究人員統計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按性別分</t>
    </r>
    <phoneticPr fontId="3" type="noConversion"/>
  </si>
  <si>
    <r>
      <t>111</t>
    </r>
    <r>
      <rPr>
        <sz val="12"/>
        <rFont val="標楷體"/>
        <family val="4"/>
        <charset val="136"/>
      </rPr>
      <t>年工業局科技計畫研究人員統計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按學歷與性別分</t>
    </r>
    <phoneticPr fontId="3" type="noConversion"/>
  </si>
  <si>
    <r>
      <t>111</t>
    </r>
    <r>
      <rPr>
        <sz val="12"/>
        <rFont val="標楷體"/>
        <family val="4"/>
        <charset val="136"/>
      </rPr>
      <t>年工業局科技計畫研究人員數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按職級與性別分</t>
    </r>
    <phoneticPr fontId="3" type="noConversion"/>
  </si>
  <si>
    <r>
      <rPr>
        <sz val="12"/>
        <rFont val="標楷體"/>
        <family val="4"/>
        <charset val="136"/>
      </rPr>
      <t>表</t>
    </r>
    <r>
      <rPr>
        <sz val="12"/>
        <rFont val="Times New Roman"/>
        <family val="1"/>
      </rPr>
      <t>1</t>
    </r>
  </si>
  <si>
    <r>
      <t>112</t>
    </r>
    <r>
      <rPr>
        <sz val="12"/>
        <rFont val="標楷體"/>
        <family val="4"/>
        <charset val="136"/>
      </rPr>
      <t>年產業發展署專案計畫研究人員統計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按性別分</t>
    </r>
  </si>
  <si>
    <r>
      <rPr>
        <sz val="12"/>
        <rFont val="標楷體"/>
        <family val="4"/>
        <charset val="136"/>
      </rPr>
      <t>項目</t>
    </r>
  </si>
  <si>
    <r>
      <rPr>
        <sz val="12"/>
        <rFont val="標楷體"/>
        <family val="4"/>
        <charset val="136"/>
      </rPr>
      <t>人數</t>
    </r>
  </si>
  <si>
    <r>
      <rPr>
        <sz val="12"/>
        <rFont val="標楷體"/>
        <family val="4"/>
        <charset val="136"/>
      </rPr>
      <t>占比</t>
    </r>
  </si>
  <si>
    <r>
      <rPr>
        <sz val="12"/>
        <rFont val="標楷體"/>
        <family val="4"/>
        <charset val="136"/>
      </rPr>
      <t>人月</t>
    </r>
  </si>
  <si>
    <r>
      <rPr>
        <sz val="12"/>
        <rFont val="標楷體"/>
        <family val="4"/>
        <charset val="136"/>
      </rPr>
      <t>性別</t>
    </r>
  </si>
  <si>
    <r>
      <rPr>
        <sz val="12"/>
        <rFont val="標楷體"/>
        <family val="4"/>
        <charset val="136"/>
      </rPr>
      <t>男</t>
    </r>
  </si>
  <si>
    <r>
      <rPr>
        <sz val="12"/>
        <rFont val="標楷體"/>
        <family val="4"/>
        <charset val="136"/>
      </rPr>
      <t>女</t>
    </r>
  </si>
  <si>
    <r>
      <rPr>
        <sz val="12"/>
        <rFont val="標楷體"/>
        <family val="4"/>
        <charset val="136"/>
      </rPr>
      <t>總計</t>
    </r>
  </si>
  <si>
    <r>
      <rPr>
        <sz val="12"/>
        <color rgb="FF000000"/>
        <rFont val="標楷體"/>
        <family val="4"/>
        <charset val="136"/>
      </rPr>
      <t>資料來源：經濟部產業發展署</t>
    </r>
  </si>
  <si>
    <r>
      <rPr>
        <sz val="12"/>
        <rFont val="標楷體"/>
        <family val="4"/>
        <charset val="136"/>
      </rPr>
      <t>表</t>
    </r>
    <r>
      <rPr>
        <sz val="12"/>
        <rFont val="Times New Roman"/>
        <family val="1"/>
      </rPr>
      <t>2</t>
    </r>
  </si>
  <si>
    <r>
      <t>112</t>
    </r>
    <r>
      <rPr>
        <sz val="12"/>
        <rFont val="標楷體"/>
        <family val="4"/>
        <charset val="136"/>
      </rPr>
      <t>年產業發展署科技計畫研究人員統計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按學歷與性別分</t>
    </r>
  </si>
  <si>
    <r>
      <rPr>
        <sz val="12"/>
        <rFont val="標楷體"/>
        <family val="4"/>
        <charset val="136"/>
      </rPr>
      <t>學歷</t>
    </r>
  </si>
  <si>
    <r>
      <rPr>
        <sz val="12"/>
        <rFont val="標楷體"/>
        <family val="4"/>
        <charset val="136"/>
      </rPr>
      <t>博士</t>
    </r>
  </si>
  <si>
    <r>
      <rPr>
        <sz val="12"/>
        <rFont val="標楷體"/>
        <family val="4"/>
        <charset val="136"/>
      </rPr>
      <t>碩士</t>
    </r>
  </si>
  <si>
    <r>
      <rPr>
        <sz val="12"/>
        <rFont val="標楷體"/>
        <family val="4"/>
        <charset val="136"/>
      </rPr>
      <t>學士</t>
    </r>
  </si>
  <si>
    <r>
      <rPr>
        <sz val="12"/>
        <rFont val="標楷體"/>
        <family val="4"/>
        <charset val="136"/>
      </rPr>
      <t>專科</t>
    </r>
  </si>
  <si>
    <r>
      <rPr>
        <sz val="12"/>
        <rFont val="標楷體"/>
        <family val="4"/>
        <charset val="136"/>
      </rPr>
      <t>其他</t>
    </r>
  </si>
  <si>
    <r>
      <rPr>
        <sz val="12"/>
        <rFont val="標楷體"/>
        <family val="4"/>
        <charset val="136"/>
      </rPr>
      <t>表</t>
    </r>
    <r>
      <rPr>
        <sz val="12"/>
        <rFont val="Times New Roman"/>
        <family val="1"/>
      </rPr>
      <t>3</t>
    </r>
  </si>
  <si>
    <r>
      <t>112</t>
    </r>
    <r>
      <rPr>
        <sz val="12"/>
        <rFont val="標楷體"/>
        <family val="4"/>
        <charset val="136"/>
      </rPr>
      <t>年產業發展署科技計畫研究人員數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按職級與性別分</t>
    </r>
  </si>
  <si>
    <r>
      <rPr>
        <sz val="12"/>
        <rFont val="標楷體"/>
        <family val="4"/>
        <charset val="136"/>
      </rPr>
      <t>職級</t>
    </r>
  </si>
  <si>
    <r>
      <rPr>
        <sz val="12"/>
        <rFont val="標楷體"/>
        <family val="4"/>
        <charset val="136"/>
      </rPr>
      <t>研究員</t>
    </r>
  </si>
  <si>
    <r>
      <rPr>
        <sz val="12"/>
        <rFont val="標楷體"/>
        <family val="4"/>
        <charset val="136"/>
      </rPr>
      <t>副研究員</t>
    </r>
  </si>
  <si>
    <r>
      <rPr>
        <sz val="12"/>
        <rFont val="標楷體"/>
        <family val="4"/>
        <charset val="136"/>
      </rPr>
      <t>助理研究員</t>
    </r>
  </si>
  <si>
    <r>
      <rPr>
        <sz val="12"/>
        <rFont val="標楷體"/>
        <family val="4"/>
        <charset val="136"/>
      </rPr>
      <t>研究助理</t>
    </r>
  </si>
  <si>
    <t>產業發展署科技計畫研究人員性別統計(按人次分)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</si>
</sst>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76" formatCode="0.00_ "/>
    <numFmt numFmtId="177" formatCode="#,##0_ "/>
    <numFmt numFmtId="178" formatCode="#,##0.00_ "/>
    <numFmt numFmtId="179" formatCode="#,##0.0_ "/>
    <numFmt numFmtId="180" formatCode="_-* #,##0.0_-;\-* #,##0.0_-;_-* &quot;-&quot;??_-;_-@_-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18"/>
      <name val="標楷體"/>
      <family val="4"/>
      <charset val="136"/>
    </font>
    <font>
      <b/>
      <sz val="10"/>
      <name val="標楷體"/>
      <family val="4"/>
      <charset val="136"/>
    </font>
    <font>
      <sz val="10"/>
      <name val="標楷體"/>
      <family val="4"/>
      <charset val="136"/>
    </font>
    <font>
      <sz val="12"/>
      <name val="Times New Roman"/>
      <family val="1"/>
    </font>
    <font>
      <sz val="12"/>
      <name val="Arail"/>
      <family val="2"/>
    </font>
    <font>
      <sz val="10"/>
      <color theme="1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Arai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177" fontId="8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7" fontId="2" fillId="0" borderId="10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7" fontId="0" fillId="0" borderId="0" xfId="0" applyNumberFormat="1">
      <alignment vertical="center"/>
    </xf>
    <xf numFmtId="177" fontId="13" fillId="0" borderId="0" xfId="0" applyNumberFormat="1" applyFont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7" fontId="14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177" fontId="14" fillId="0" borderId="10" xfId="0" applyNumberFormat="1" applyFont="1" applyBorder="1" applyAlignment="1">
      <alignment horizontal="right" vertical="center"/>
    </xf>
    <xf numFmtId="176" fontId="14" fillId="0" borderId="10" xfId="0" applyNumberFormat="1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5" fillId="0" borderId="0" xfId="0" applyFont="1">
      <alignment vertical="center"/>
    </xf>
    <xf numFmtId="3" fontId="15" fillId="0" borderId="0" xfId="0" applyNumberFormat="1" applyFont="1">
      <alignment vertical="center"/>
    </xf>
    <xf numFmtId="4" fontId="15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177" fontId="17" fillId="0" borderId="0" xfId="0" applyNumberFormat="1" applyFont="1" applyAlignment="1">
      <alignment horizontal="right" vertical="center"/>
    </xf>
    <xf numFmtId="176" fontId="17" fillId="0" borderId="0" xfId="0" applyNumberFormat="1" applyFont="1" applyAlignment="1">
      <alignment horizontal="right" vertical="center"/>
    </xf>
    <xf numFmtId="177" fontId="14" fillId="0" borderId="12" xfId="0" applyNumberFormat="1" applyFont="1" applyBorder="1" applyAlignment="1">
      <alignment horizontal="right" vertical="center"/>
    </xf>
    <xf numFmtId="0" fontId="15" fillId="0" borderId="10" xfId="0" applyFont="1" applyBorder="1">
      <alignment vertical="center"/>
    </xf>
    <xf numFmtId="176" fontId="17" fillId="0" borderId="10" xfId="0" applyNumberFormat="1" applyFont="1" applyBorder="1" applyAlignment="1">
      <alignment horizontal="right" vertical="center"/>
    </xf>
    <xf numFmtId="177" fontId="17" fillId="0" borderId="10" xfId="0" applyNumberFormat="1" applyFont="1" applyBorder="1" applyAlignment="1">
      <alignment horizontal="right" vertical="center"/>
    </xf>
    <xf numFmtId="178" fontId="15" fillId="0" borderId="10" xfId="0" applyNumberFormat="1" applyFont="1" applyBorder="1">
      <alignment vertical="center"/>
    </xf>
    <xf numFmtId="177" fontId="14" fillId="0" borderId="13" xfId="0" applyNumberFormat="1" applyFont="1" applyBorder="1" applyAlignment="1">
      <alignment horizontal="right" vertical="center"/>
    </xf>
    <xf numFmtId="3" fontId="15" fillId="0" borderId="14" xfId="0" applyNumberFormat="1" applyFont="1" applyBorder="1">
      <alignment vertical="center"/>
    </xf>
    <xf numFmtId="176" fontId="14" fillId="0" borderId="14" xfId="0" applyNumberFormat="1" applyFont="1" applyBorder="1" applyAlignment="1">
      <alignment horizontal="right" vertical="center"/>
    </xf>
    <xf numFmtId="0" fontId="15" fillId="0" borderId="14" xfId="0" applyFont="1" applyBorder="1">
      <alignment vertical="center"/>
    </xf>
    <xf numFmtId="176" fontId="17" fillId="0" borderId="14" xfId="0" applyNumberFormat="1" applyFont="1" applyBorder="1" applyAlignment="1">
      <alignment horizontal="right" vertical="center"/>
    </xf>
    <xf numFmtId="177" fontId="17" fillId="0" borderId="14" xfId="0" applyNumberFormat="1" applyFont="1" applyBorder="1" applyAlignment="1">
      <alignment horizontal="right" vertical="center"/>
    </xf>
    <xf numFmtId="4" fontId="15" fillId="0" borderId="14" xfId="0" applyNumberFormat="1" applyFont="1" applyBorder="1">
      <alignment vertical="center"/>
    </xf>
    <xf numFmtId="0" fontId="2" fillId="0" borderId="15" xfId="0" applyFont="1" applyBorder="1" applyAlignment="1">
      <alignment horizontal="center" vertical="center" wrapText="1"/>
    </xf>
    <xf numFmtId="177" fontId="18" fillId="0" borderId="16" xfId="0" applyNumberFormat="1" applyFont="1" applyBorder="1" applyAlignment="1">
      <alignment horizontal="right" vertical="center"/>
    </xf>
    <xf numFmtId="176" fontId="14" fillId="0" borderId="16" xfId="0" applyNumberFormat="1" applyFont="1" applyBorder="1" applyAlignment="1">
      <alignment horizontal="right" vertical="center"/>
    </xf>
    <xf numFmtId="176" fontId="18" fillId="0" borderId="16" xfId="0" applyNumberFormat="1" applyFont="1" applyBorder="1" applyAlignment="1">
      <alignment horizontal="right" vertical="center"/>
    </xf>
    <xf numFmtId="177" fontId="18" fillId="0" borderId="17" xfId="0" applyNumberFormat="1" applyFont="1" applyBorder="1" applyAlignment="1">
      <alignment horizontal="right" vertical="center"/>
    </xf>
    <xf numFmtId="0" fontId="2" fillId="0" borderId="5" xfId="0" applyFont="1" applyBorder="1">
      <alignment vertical="center"/>
    </xf>
    <xf numFmtId="177" fontId="18" fillId="0" borderId="5" xfId="0" applyNumberFormat="1" applyFont="1" applyBorder="1" applyAlignment="1">
      <alignment horizontal="right" vertical="center"/>
    </xf>
    <xf numFmtId="177" fontId="15" fillId="0" borderId="5" xfId="0" applyNumberFormat="1" applyFont="1" applyBorder="1" applyAlignment="1">
      <alignment horizontal="right" vertical="center"/>
    </xf>
    <xf numFmtId="0" fontId="19" fillId="0" borderId="5" xfId="0" applyFont="1" applyBorder="1">
      <alignment vertical="center"/>
    </xf>
    <xf numFmtId="0" fontId="15" fillId="0" borderId="5" xfId="0" applyFont="1" applyBorder="1">
      <alignment vertical="center"/>
    </xf>
    <xf numFmtId="3" fontId="19" fillId="0" borderId="5" xfId="0" applyNumberFormat="1" applyFont="1" applyBorder="1">
      <alignment vertical="center"/>
    </xf>
    <xf numFmtId="176" fontId="15" fillId="0" borderId="5" xfId="0" applyNumberFormat="1" applyFont="1" applyBorder="1" applyAlignment="1">
      <alignment horizontal="right" vertical="center"/>
    </xf>
    <xf numFmtId="180" fontId="19" fillId="0" borderId="5" xfId="2" applyNumberFormat="1" applyFont="1" applyBorder="1">
      <alignment vertical="center"/>
    </xf>
    <xf numFmtId="176" fontId="19" fillId="0" borderId="5" xfId="0" applyNumberFormat="1" applyFont="1" applyBorder="1">
      <alignment vertical="center"/>
    </xf>
    <xf numFmtId="9" fontId="15" fillId="0" borderId="5" xfId="3" applyFont="1" applyBorder="1">
      <alignment vertical="center"/>
    </xf>
    <xf numFmtId="9" fontId="19" fillId="0" borderId="5" xfId="3" applyFont="1" applyBorder="1">
      <alignment vertical="center"/>
    </xf>
    <xf numFmtId="9" fontId="18" fillId="0" borderId="5" xfId="3" applyFont="1" applyBorder="1" applyAlignment="1">
      <alignment horizontal="right" vertical="center"/>
    </xf>
    <xf numFmtId="9" fontId="15" fillId="0" borderId="5" xfId="3" applyFont="1" applyBorder="1" applyAlignment="1">
      <alignment horizontal="right" vertical="center"/>
    </xf>
    <xf numFmtId="179" fontId="15" fillId="0" borderId="5" xfId="0" applyNumberFormat="1" applyFont="1" applyBorder="1" applyAlignment="1">
      <alignment horizontal="right" vertical="center"/>
    </xf>
    <xf numFmtId="179" fontId="15" fillId="0" borderId="5" xfId="3" applyNumberFormat="1" applyFont="1" applyBorder="1">
      <alignment vertical="center"/>
    </xf>
    <xf numFmtId="179" fontId="15" fillId="0" borderId="5" xfId="3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3" fontId="9" fillId="0" borderId="5" xfId="0" applyNumberFormat="1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justify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justify" vertical="center"/>
    </xf>
    <xf numFmtId="3" fontId="15" fillId="0" borderId="21" xfId="0" applyNumberFormat="1" applyFont="1" applyBorder="1" applyAlignment="1">
      <alignment horizontal="right" vertical="center"/>
    </xf>
    <xf numFmtId="10" fontId="19" fillId="0" borderId="21" xfId="0" applyNumberFormat="1" applyFont="1" applyBorder="1" applyAlignment="1">
      <alignment horizontal="right" vertical="center"/>
    </xf>
    <xf numFmtId="4" fontId="19" fillId="0" borderId="21" xfId="0" applyNumberFormat="1" applyFont="1" applyBorder="1" applyAlignment="1">
      <alignment horizontal="right" vertical="center"/>
    </xf>
    <xf numFmtId="0" fontId="19" fillId="0" borderId="21" xfId="0" applyFont="1" applyBorder="1" applyAlignment="1">
      <alignment horizontal="right" vertical="center"/>
    </xf>
    <xf numFmtId="0" fontId="20" fillId="0" borderId="22" xfId="0" applyFont="1" applyBorder="1" applyAlignment="1">
      <alignment horizontal="justify" vertical="center"/>
    </xf>
    <xf numFmtId="0" fontId="2" fillId="0" borderId="21" xfId="0" applyFont="1" applyBorder="1" applyAlignment="1">
      <alignment horizontal="center" vertical="center"/>
    </xf>
    <xf numFmtId="0" fontId="15" fillId="0" borderId="21" xfId="0" applyFont="1" applyBorder="1" applyAlignment="1">
      <alignment horizontal="right" vertical="center"/>
    </xf>
    <xf numFmtId="0" fontId="20" fillId="0" borderId="21" xfId="0" applyFont="1" applyBorder="1" applyAlignment="1">
      <alignment horizontal="center" vertical="center"/>
    </xf>
    <xf numFmtId="4" fontId="15" fillId="0" borderId="21" xfId="0" applyNumberFormat="1" applyFont="1" applyBorder="1" applyAlignment="1">
      <alignment horizontal="right" vertical="center"/>
    </xf>
    <xf numFmtId="3" fontId="19" fillId="0" borderId="21" xfId="0" applyNumberFormat="1" applyFont="1" applyBorder="1" applyAlignment="1">
      <alignment horizontal="right" vertical="center"/>
    </xf>
    <xf numFmtId="0" fontId="20" fillId="0" borderId="0" xfId="0" applyFont="1">
      <alignment vertical="center"/>
    </xf>
    <xf numFmtId="3" fontId="15" fillId="0" borderId="23" xfId="0" applyNumberFormat="1" applyFont="1" applyBorder="1" applyAlignment="1">
      <alignment horizontal="right" vertical="center"/>
    </xf>
    <xf numFmtId="0" fontId="15" fillId="0" borderId="24" xfId="0" applyFont="1" applyBorder="1" applyAlignment="1">
      <alignment horizontal="right" vertical="center"/>
    </xf>
    <xf numFmtId="3" fontId="15" fillId="0" borderId="24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9" fillId="0" borderId="23" xfId="0" applyFont="1" applyBorder="1" applyAlignment="1">
      <alignment horizontal="right" vertical="center"/>
    </xf>
    <xf numFmtId="0" fontId="19" fillId="0" borderId="24" xfId="0" applyFont="1" applyBorder="1" applyAlignment="1">
      <alignment horizontal="right" vertical="center"/>
    </xf>
    <xf numFmtId="3" fontId="19" fillId="0" borderId="24" xfId="0" applyNumberFormat="1" applyFont="1" applyBorder="1" applyAlignment="1">
      <alignment horizontal="right" vertical="center"/>
    </xf>
    <xf numFmtId="0" fontId="19" fillId="0" borderId="20" xfId="0" applyFont="1" applyBorder="1" applyAlignment="1">
      <alignment horizontal="right" vertical="center"/>
    </xf>
    <xf numFmtId="3" fontId="19" fillId="0" borderId="20" xfId="0" applyNumberFormat="1" applyFont="1" applyBorder="1" applyAlignment="1">
      <alignment horizontal="right" vertical="center"/>
    </xf>
    <xf numFmtId="3" fontId="19" fillId="0" borderId="2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justify" vertical="center"/>
    </xf>
    <xf numFmtId="0" fontId="2" fillId="0" borderId="27" xfId="0" applyFont="1" applyBorder="1" applyAlignment="1">
      <alignment horizontal="justify" vertical="center"/>
    </xf>
    <xf numFmtId="10" fontId="19" fillId="0" borderId="28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justify" vertical="center"/>
    </xf>
    <xf numFmtId="3" fontId="19" fillId="0" borderId="30" xfId="0" applyNumberFormat="1" applyFont="1" applyBorder="1" applyAlignment="1">
      <alignment horizontal="right" vertical="center"/>
    </xf>
    <xf numFmtId="10" fontId="19" fillId="0" borderId="31" xfId="0" applyNumberFormat="1" applyFont="1" applyBorder="1" applyAlignment="1">
      <alignment horizontal="right" vertical="center"/>
    </xf>
    <xf numFmtId="4" fontId="19" fillId="0" borderId="30" xfId="0" applyNumberFormat="1" applyFont="1" applyBorder="1" applyAlignment="1">
      <alignment horizontal="right" vertical="center"/>
    </xf>
    <xf numFmtId="10" fontId="19" fillId="0" borderId="30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justify" vertical="center"/>
    </xf>
    <xf numFmtId="0" fontId="2" fillId="0" borderId="28" xfId="0" applyFont="1" applyBorder="1" applyAlignment="1">
      <alignment horizontal="center" vertical="center"/>
    </xf>
    <xf numFmtId="10" fontId="15" fillId="0" borderId="28" xfId="0" applyNumberFormat="1" applyFont="1" applyBorder="1" applyAlignment="1">
      <alignment horizontal="right" vertical="center"/>
    </xf>
    <xf numFmtId="10" fontId="15" fillId="0" borderId="21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15" fillId="0" borderId="30" xfId="0" applyFont="1" applyBorder="1" applyAlignment="1">
      <alignment horizontal="right" vertical="center"/>
    </xf>
    <xf numFmtId="10" fontId="15" fillId="0" borderId="31" xfId="0" applyNumberFormat="1" applyFont="1" applyBorder="1" applyAlignment="1">
      <alignment horizontal="right" vertical="center"/>
    </xf>
    <xf numFmtId="0" fontId="19" fillId="0" borderId="30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5" fillId="0" borderId="32" xfId="0" applyFont="1" applyBorder="1" applyAlignment="1">
      <alignment horizontal="right" vertical="center"/>
    </xf>
    <xf numFmtId="10" fontId="15" fillId="0" borderId="33" xfId="0" applyNumberFormat="1" applyFont="1" applyBorder="1" applyAlignment="1">
      <alignment horizontal="right" vertical="center"/>
    </xf>
    <xf numFmtId="4" fontId="15" fillId="0" borderId="24" xfId="0" applyNumberFormat="1" applyFont="1" applyBorder="1" applyAlignment="1">
      <alignment horizontal="right" vertical="center"/>
    </xf>
    <xf numFmtId="10" fontId="15" fillId="0" borderId="24" xfId="0" applyNumberFormat="1" applyFont="1" applyBorder="1" applyAlignment="1">
      <alignment horizontal="right" vertical="center"/>
    </xf>
    <xf numFmtId="0" fontId="15" fillId="0" borderId="34" xfId="0" applyFont="1" applyBorder="1" applyAlignment="1">
      <alignment horizontal="right" vertical="center"/>
    </xf>
    <xf numFmtId="3" fontId="15" fillId="0" borderId="34" xfId="0" applyNumberFormat="1" applyFont="1" applyBorder="1" applyAlignment="1">
      <alignment horizontal="right" vertical="center"/>
    </xf>
    <xf numFmtId="0" fontId="15" fillId="0" borderId="35" xfId="0" applyFont="1" applyBorder="1" applyAlignment="1">
      <alignment horizontal="right" vertical="center"/>
    </xf>
    <xf numFmtId="3" fontId="19" fillId="0" borderId="32" xfId="0" applyNumberFormat="1" applyFont="1" applyBorder="1" applyAlignment="1">
      <alignment horizontal="right" vertical="center"/>
    </xf>
    <xf numFmtId="10" fontId="19" fillId="0" borderId="33" xfId="0" applyNumberFormat="1" applyFont="1" applyBorder="1" applyAlignment="1">
      <alignment horizontal="right" vertical="center"/>
    </xf>
    <xf numFmtId="4" fontId="19" fillId="0" borderId="24" xfId="0" applyNumberFormat="1" applyFont="1" applyBorder="1" applyAlignment="1">
      <alignment horizontal="right" vertical="center"/>
    </xf>
    <xf numFmtId="10" fontId="19" fillId="0" borderId="24" xfId="0" applyNumberFormat="1" applyFont="1" applyBorder="1" applyAlignment="1">
      <alignment horizontal="right" vertical="center"/>
    </xf>
    <xf numFmtId="0" fontId="19" fillId="0" borderId="34" xfId="0" applyFont="1" applyBorder="1" applyAlignment="1">
      <alignment horizontal="right" vertical="center"/>
    </xf>
    <xf numFmtId="0" fontId="19" fillId="0" borderId="35" xfId="0" applyFont="1" applyBorder="1" applyAlignment="1">
      <alignment horizontal="right" vertical="center"/>
    </xf>
    <xf numFmtId="3" fontId="19" fillId="0" borderId="34" xfId="0" applyNumberFormat="1" applyFont="1" applyBorder="1" applyAlignment="1">
      <alignment horizontal="right" vertical="center"/>
    </xf>
    <xf numFmtId="3" fontId="22" fillId="0" borderId="5" xfId="0" applyNumberFormat="1" applyFont="1" applyBorder="1">
      <alignment vertical="center"/>
    </xf>
    <xf numFmtId="3" fontId="16" fillId="0" borderId="5" xfId="0" applyNumberFormat="1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justify" vertical="center"/>
    </xf>
    <xf numFmtId="0" fontId="15" fillId="0" borderId="27" xfId="0" applyFont="1" applyBorder="1" applyAlignment="1">
      <alignment horizontal="justify" vertical="center"/>
    </xf>
    <xf numFmtId="0" fontId="15" fillId="0" borderId="29" xfId="0" applyFont="1" applyBorder="1" applyAlignment="1">
      <alignment horizontal="justify" vertical="center"/>
    </xf>
    <xf numFmtId="0" fontId="15" fillId="0" borderId="27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5" fillId="0" borderId="18" xfId="0" applyFont="1" applyBorder="1" applyAlignment="1">
      <alignment horizontal="center" vertical="center"/>
    </xf>
    <xf numFmtId="0" fontId="15" fillId="0" borderId="22" xfId="0" applyFont="1" applyBorder="1" applyAlignment="1">
      <alignment horizontal="justify" vertical="center"/>
    </xf>
    <xf numFmtId="0" fontId="15" fillId="0" borderId="28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 wrapText="1"/>
    </xf>
    <xf numFmtId="3" fontId="22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38" xfId="0" applyFont="1" applyBorder="1" applyAlignment="1">
      <alignment horizontal="justify" vertical="center"/>
    </xf>
    <xf numFmtId="0" fontId="15" fillId="0" borderId="20" xfId="0" applyFont="1" applyBorder="1" applyAlignment="1">
      <alignment horizontal="justify" vertical="center"/>
    </xf>
    <xf numFmtId="0" fontId="2" fillId="0" borderId="38" xfId="0" applyFont="1" applyBorder="1" applyAlignment="1">
      <alignment horizontal="justify" vertical="center"/>
    </xf>
    <xf numFmtId="0" fontId="2" fillId="0" borderId="20" xfId="0" applyFont="1" applyBorder="1" applyAlignment="1">
      <alignment horizontal="justify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8" xfId="0" applyFont="1" applyBorder="1" applyAlignment="1">
      <alignment horizontal="justify" vertical="center"/>
    </xf>
    <xf numFmtId="0" fontId="20" fillId="0" borderId="20" xfId="0" applyFont="1" applyBorder="1" applyAlignment="1">
      <alignment horizontal="justify" vertical="center"/>
    </xf>
    <xf numFmtId="0" fontId="20" fillId="0" borderId="4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5" xfId="0" applyFont="1" applyBorder="1">
      <alignment vertical="center"/>
    </xf>
    <xf numFmtId="0" fontId="10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 textRotation="255"/>
    </xf>
    <xf numFmtId="0" fontId="5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>
      <alignment vertical="center"/>
    </xf>
    <xf numFmtId="0" fontId="8" fillId="0" borderId="7" xfId="0" applyFont="1" applyBorder="1">
      <alignment vertical="center"/>
    </xf>
    <xf numFmtId="0" fontId="5" fillId="0" borderId="48" xfId="0" applyFont="1" applyBorder="1" applyAlignment="1">
      <alignment horizontal="center" vertical="center" textRotation="255"/>
    </xf>
    <xf numFmtId="0" fontId="5" fillId="0" borderId="4" xfId="0" applyFont="1" applyBorder="1">
      <alignment vertical="center"/>
    </xf>
    <xf numFmtId="0" fontId="5" fillId="0" borderId="4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9" xfId="0" applyFont="1" applyBorder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10" fillId="0" borderId="7" xfId="0" applyFont="1" applyBorder="1">
      <alignment vertical="center"/>
    </xf>
    <xf numFmtId="0" fontId="2" fillId="0" borderId="44" xfId="0" applyFont="1" applyBorder="1" applyAlignment="1">
      <alignment horizontal="center" vertical="center"/>
    </xf>
    <xf numFmtId="0" fontId="7" fillId="0" borderId="0" xfId="0" applyFont="1">
      <alignment vertical="center"/>
    </xf>
  </cellXfs>
  <cellStyles count="4">
    <cellStyle name="一般" xfId="0" builtinId="0"/>
    <cellStyle name="一般 2" xfId="1" xr:uid="{CD3E580C-C6D2-4CD5-AC23-FBEF6D9F7F5C}"/>
    <cellStyle name="千分位" xfId="2" builtinId="3"/>
    <cellStyle name="百分比" xfId="3" builtinId="5"/>
  </cellStyles>
  <dxfs count="0"/>
  <tableStyles count="1" defaultTableStyle="TableStyleMedium9" defaultPivotStyle="PivotStyleLight16">
    <tableStyle name="Invisible" pivot="0" table="0" count="0" xr9:uid="{6DC4E35C-D6F7-426C-A726-D54D14E193D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D0C4D-AE24-4DE1-BC5A-95722366381C}">
  <sheetPr>
    <tabColor rgb="FFFF0000"/>
  </sheetPr>
  <dimension ref="A1:L37"/>
  <sheetViews>
    <sheetView showGridLines="0" tabSelected="1" workbookViewId="0">
      <selection sqref="A1:L1"/>
    </sheetView>
  </sheetViews>
  <sheetFormatPr defaultRowHeight="16.75"/>
  <cols>
    <col min="1" max="1" width="5.69140625" customWidth="1"/>
    <col min="2" max="3" width="7.765625" customWidth="1"/>
    <col min="4" max="4" width="6.4609375" customWidth="1"/>
    <col min="5" max="5" width="7.4609375" bestFit="1" customWidth="1"/>
    <col min="6" max="8" width="6.4609375" customWidth="1"/>
    <col min="9" max="9" width="7.4609375" bestFit="1" customWidth="1"/>
    <col min="10" max="12" width="6.4609375" customWidth="1"/>
  </cols>
  <sheetData>
    <row r="1" spans="1:12" ht="24.45">
      <c r="A1" s="149" t="s">
        <v>145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s="23" customFormat="1">
      <c r="A2" s="150" t="s">
        <v>96</v>
      </c>
      <c r="B2" s="150" t="s">
        <v>97</v>
      </c>
      <c r="C2" s="150" t="s">
        <v>98</v>
      </c>
      <c r="D2" s="151" t="s">
        <v>99</v>
      </c>
      <c r="E2" s="151"/>
      <c r="F2" s="151"/>
      <c r="G2" s="151"/>
      <c r="H2" s="151"/>
      <c r="I2" s="151" t="s">
        <v>100</v>
      </c>
      <c r="J2" s="151"/>
      <c r="K2" s="151"/>
      <c r="L2" s="151"/>
    </row>
    <row r="3" spans="1:12" s="23" customFormat="1" ht="50.15">
      <c r="A3" s="150"/>
      <c r="B3" s="150"/>
      <c r="C3" s="150"/>
      <c r="D3" s="5" t="s">
        <v>0</v>
      </c>
      <c r="E3" s="5" t="s">
        <v>1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</row>
    <row r="4" spans="1:12" s="23" customFormat="1">
      <c r="A4" s="147">
        <v>112</v>
      </c>
      <c r="B4" s="147">
        <v>4729</v>
      </c>
      <c r="C4" s="118" t="s">
        <v>64</v>
      </c>
      <c r="D4" s="133">
        <v>446</v>
      </c>
      <c r="E4" s="133">
        <v>1548</v>
      </c>
      <c r="F4" s="133">
        <v>369</v>
      </c>
      <c r="G4" s="133">
        <v>50</v>
      </c>
      <c r="H4" s="133">
        <v>12</v>
      </c>
      <c r="I4" s="133">
        <v>1555</v>
      </c>
      <c r="J4" s="133">
        <v>487</v>
      </c>
      <c r="K4" s="133">
        <v>314</v>
      </c>
      <c r="L4" s="133">
        <v>65</v>
      </c>
    </row>
    <row r="5" spans="1:12" s="23" customFormat="1">
      <c r="A5" s="147"/>
      <c r="B5" s="147"/>
      <c r="C5" s="118" t="s">
        <v>65</v>
      </c>
      <c r="D5" s="133">
        <v>143</v>
      </c>
      <c r="E5" s="133">
        <v>1357</v>
      </c>
      <c r="F5" s="133">
        <v>701</v>
      </c>
      <c r="G5" s="133">
        <v>78</v>
      </c>
      <c r="H5" s="133">
        <v>25</v>
      </c>
      <c r="I5" s="133">
        <v>1149</v>
      </c>
      <c r="J5" s="133">
        <v>574</v>
      </c>
      <c r="K5" s="133">
        <v>445</v>
      </c>
      <c r="L5" s="133">
        <v>114</v>
      </c>
    </row>
    <row r="6" spans="1:12" s="23" customFormat="1">
      <c r="A6" s="147">
        <v>111</v>
      </c>
      <c r="B6" s="147">
        <v>4132</v>
      </c>
      <c r="C6" s="118" t="s">
        <v>64</v>
      </c>
      <c r="D6" s="133">
        <v>417</v>
      </c>
      <c r="E6" s="133">
        <v>1358</v>
      </c>
      <c r="F6" s="133">
        <v>283</v>
      </c>
      <c r="G6" s="133">
        <v>49</v>
      </c>
      <c r="H6" s="133">
        <v>7</v>
      </c>
      <c r="I6" s="133">
        <v>1324</v>
      </c>
      <c r="J6" s="133">
        <v>474</v>
      </c>
      <c r="K6" s="133">
        <v>254</v>
      </c>
      <c r="L6" s="133">
        <v>43</v>
      </c>
    </row>
    <row r="7" spans="1:12" s="23" customFormat="1">
      <c r="A7" s="147"/>
      <c r="B7" s="147"/>
      <c r="C7" s="118" t="s">
        <v>65</v>
      </c>
      <c r="D7" s="133">
        <v>118</v>
      </c>
      <c r="E7" s="133">
        <v>1237</v>
      </c>
      <c r="F7" s="133">
        <v>578</v>
      </c>
      <c r="G7" s="133">
        <v>63</v>
      </c>
      <c r="H7" s="133">
        <v>22</v>
      </c>
      <c r="I7" s="133">
        <v>985</v>
      </c>
      <c r="J7" s="133">
        <v>549</v>
      </c>
      <c r="K7" s="133">
        <v>380</v>
      </c>
      <c r="L7" s="133">
        <v>92</v>
      </c>
    </row>
    <row r="8" spans="1:12" s="23" customFormat="1">
      <c r="A8" s="148">
        <v>110</v>
      </c>
      <c r="B8" s="148">
        <v>4279</v>
      </c>
      <c r="C8" s="118" t="s">
        <v>64</v>
      </c>
      <c r="D8" s="133">
        <v>400</v>
      </c>
      <c r="E8" s="133">
        <v>1389</v>
      </c>
      <c r="F8" s="133">
        <v>303</v>
      </c>
      <c r="G8" s="133">
        <v>57</v>
      </c>
      <c r="H8" s="133">
        <v>5</v>
      </c>
      <c r="I8" s="133">
        <v>1289</v>
      </c>
      <c r="J8" s="133">
        <v>500</v>
      </c>
      <c r="K8" s="133">
        <v>296</v>
      </c>
      <c r="L8" s="133">
        <v>69</v>
      </c>
    </row>
    <row r="9" spans="1:12" s="23" customFormat="1">
      <c r="A9" s="148"/>
      <c r="B9" s="148"/>
      <c r="C9" s="118" t="s">
        <v>65</v>
      </c>
      <c r="D9" s="133">
        <v>127</v>
      </c>
      <c r="E9" s="133">
        <v>1293</v>
      </c>
      <c r="F9" s="133">
        <v>609</v>
      </c>
      <c r="G9" s="133">
        <v>72</v>
      </c>
      <c r="H9" s="133">
        <v>24</v>
      </c>
      <c r="I9" s="133">
        <v>1016</v>
      </c>
      <c r="J9" s="133">
        <v>587</v>
      </c>
      <c r="K9" s="133">
        <v>427</v>
      </c>
      <c r="L9" s="133">
        <v>95</v>
      </c>
    </row>
    <row r="10" spans="1:12" s="23" customFormat="1">
      <c r="A10" s="148">
        <v>109</v>
      </c>
      <c r="B10" s="148">
        <v>4325</v>
      </c>
      <c r="C10" s="118" t="s">
        <v>64</v>
      </c>
      <c r="D10" s="133">
        <v>386</v>
      </c>
      <c r="E10" s="133">
        <v>1400</v>
      </c>
      <c r="F10" s="133">
        <v>335</v>
      </c>
      <c r="G10" s="133">
        <v>3</v>
      </c>
      <c r="H10" s="133">
        <v>64</v>
      </c>
      <c r="I10" s="133">
        <v>1305</v>
      </c>
      <c r="J10" s="133">
        <v>467</v>
      </c>
      <c r="K10" s="133">
        <v>327</v>
      </c>
      <c r="L10" s="133">
        <v>89</v>
      </c>
    </row>
    <row r="11" spans="1:12" s="23" customFormat="1">
      <c r="A11" s="148"/>
      <c r="B11" s="148"/>
      <c r="C11" s="118" t="s">
        <v>65</v>
      </c>
      <c r="D11" s="133">
        <v>121</v>
      </c>
      <c r="E11" s="133">
        <v>1289</v>
      </c>
      <c r="F11" s="133">
        <v>611</v>
      </c>
      <c r="G11" s="133">
        <v>21</v>
      </c>
      <c r="H11" s="133">
        <v>95</v>
      </c>
      <c r="I11" s="133">
        <v>978</v>
      </c>
      <c r="J11" s="133">
        <v>579</v>
      </c>
      <c r="K11" s="133">
        <v>451</v>
      </c>
      <c r="L11" s="133">
        <v>129</v>
      </c>
    </row>
    <row r="12" spans="1:12" s="23" customFormat="1">
      <c r="A12" s="148">
        <v>108</v>
      </c>
      <c r="B12" s="148">
        <f>SUM(D12:H13)</f>
        <v>3735</v>
      </c>
      <c r="C12" s="118" t="s">
        <v>101</v>
      </c>
      <c r="D12" s="133">
        <v>337</v>
      </c>
      <c r="E12" s="133">
        <v>1296</v>
      </c>
      <c r="F12" s="133">
        <v>289</v>
      </c>
      <c r="G12" s="133">
        <v>66</v>
      </c>
      <c r="H12" s="133">
        <v>8</v>
      </c>
      <c r="I12" s="133">
        <v>1163</v>
      </c>
      <c r="J12" s="133">
        <v>448</v>
      </c>
      <c r="K12" s="133">
        <v>308</v>
      </c>
      <c r="L12" s="133">
        <v>77</v>
      </c>
    </row>
    <row r="13" spans="1:12" s="23" customFormat="1">
      <c r="A13" s="148"/>
      <c r="B13" s="148"/>
      <c r="C13" s="118" t="s">
        <v>102</v>
      </c>
      <c r="D13" s="133">
        <v>91</v>
      </c>
      <c r="E13" s="133">
        <v>1035</v>
      </c>
      <c r="F13" s="133">
        <v>511</v>
      </c>
      <c r="G13" s="133">
        <v>83</v>
      </c>
      <c r="H13" s="133">
        <v>19</v>
      </c>
      <c r="I13" s="133">
        <v>726</v>
      </c>
      <c r="J13" s="133">
        <v>500</v>
      </c>
      <c r="K13" s="133">
        <v>396</v>
      </c>
      <c r="L13" s="133">
        <v>117</v>
      </c>
    </row>
    <row r="14" spans="1:12" s="23" customFormat="1">
      <c r="A14" s="148">
        <v>107</v>
      </c>
      <c r="B14" s="148">
        <f>SUM(D14:H15)</f>
        <v>2980</v>
      </c>
      <c r="C14" s="118" t="s">
        <v>101</v>
      </c>
      <c r="D14" s="133">
        <v>252</v>
      </c>
      <c r="E14" s="133">
        <v>991</v>
      </c>
      <c r="F14" s="133">
        <v>228</v>
      </c>
      <c r="G14" s="133">
        <v>49</v>
      </c>
      <c r="H14" s="133">
        <v>5</v>
      </c>
      <c r="I14" s="133">
        <v>898</v>
      </c>
      <c r="J14" s="133">
        <v>335</v>
      </c>
      <c r="K14" s="133">
        <v>228</v>
      </c>
      <c r="L14" s="133">
        <f>45+19</f>
        <v>64</v>
      </c>
    </row>
    <row r="15" spans="1:12" s="23" customFormat="1">
      <c r="A15" s="148"/>
      <c r="B15" s="148"/>
      <c r="C15" s="118" t="s">
        <v>102</v>
      </c>
      <c r="D15" s="133">
        <v>76</v>
      </c>
      <c r="E15" s="133">
        <v>854</v>
      </c>
      <c r="F15" s="133">
        <v>434</v>
      </c>
      <c r="G15" s="133">
        <v>75</v>
      </c>
      <c r="H15" s="133">
        <v>16</v>
      </c>
      <c r="I15" s="133">
        <v>586</v>
      </c>
      <c r="J15" s="133">
        <v>408</v>
      </c>
      <c r="K15" s="133">
        <v>352</v>
      </c>
      <c r="L15" s="133">
        <f>79+30</f>
        <v>109</v>
      </c>
    </row>
    <row r="16" spans="1:12" s="23" customFormat="1">
      <c r="A16" s="147">
        <v>106</v>
      </c>
      <c r="B16" s="147">
        <f>SUM(D16:H17)</f>
        <v>3814</v>
      </c>
      <c r="C16" s="68" t="s">
        <v>101</v>
      </c>
      <c r="D16" s="134">
        <v>327</v>
      </c>
      <c r="E16" s="134">
        <v>1289</v>
      </c>
      <c r="F16" s="134">
        <v>289</v>
      </c>
      <c r="G16" s="134">
        <v>57</v>
      </c>
      <c r="H16" s="134">
        <v>4</v>
      </c>
      <c r="I16" s="134">
        <v>1128</v>
      </c>
      <c r="J16" s="134">
        <v>429</v>
      </c>
      <c r="K16" s="134">
        <v>343</v>
      </c>
      <c r="L16" s="134">
        <v>66</v>
      </c>
    </row>
    <row r="17" spans="1:12" s="23" customFormat="1">
      <c r="A17" s="147"/>
      <c r="B17" s="147"/>
      <c r="C17" s="68" t="s">
        <v>102</v>
      </c>
      <c r="D17" s="134">
        <v>130</v>
      </c>
      <c r="E17" s="134">
        <v>1083</v>
      </c>
      <c r="F17" s="134">
        <v>539</v>
      </c>
      <c r="G17" s="134">
        <v>81</v>
      </c>
      <c r="H17" s="134">
        <v>15</v>
      </c>
      <c r="I17" s="134">
        <v>708</v>
      </c>
      <c r="J17" s="134">
        <v>543</v>
      </c>
      <c r="K17" s="133">
        <v>475</v>
      </c>
      <c r="L17" s="133">
        <v>122</v>
      </c>
    </row>
    <row r="18" spans="1:12">
      <c r="A18" s="146">
        <v>105</v>
      </c>
      <c r="B18" s="146">
        <f>SUM(D18:H19)</f>
        <v>3106</v>
      </c>
      <c r="C18" s="68" t="s">
        <v>101</v>
      </c>
      <c r="D18" s="134">
        <v>239</v>
      </c>
      <c r="E18" s="134">
        <v>1076</v>
      </c>
      <c r="F18" s="134">
        <v>244</v>
      </c>
      <c r="G18" s="134">
        <v>45</v>
      </c>
      <c r="H18" s="134">
        <v>5</v>
      </c>
      <c r="I18" s="134">
        <v>947</v>
      </c>
      <c r="J18" s="134">
        <v>357</v>
      </c>
      <c r="K18" s="134">
        <v>258</v>
      </c>
      <c r="L18" s="134">
        <v>47</v>
      </c>
    </row>
    <row r="19" spans="1:12">
      <c r="A19" s="146"/>
      <c r="B19" s="146"/>
      <c r="C19" s="68" t="s">
        <v>102</v>
      </c>
      <c r="D19" s="134">
        <v>96</v>
      </c>
      <c r="E19" s="134">
        <v>880</v>
      </c>
      <c r="F19" s="134">
        <v>431</v>
      </c>
      <c r="G19" s="134">
        <v>75</v>
      </c>
      <c r="H19" s="134">
        <v>15</v>
      </c>
      <c r="I19" s="134">
        <v>604</v>
      </c>
      <c r="J19" s="134">
        <v>429</v>
      </c>
      <c r="K19" s="134">
        <v>372</v>
      </c>
      <c r="L19" s="134">
        <v>92</v>
      </c>
    </row>
    <row r="20" spans="1:12">
      <c r="A20" s="146">
        <v>104</v>
      </c>
      <c r="B20" s="146">
        <f>SUM(D20:H21)</f>
        <v>3376</v>
      </c>
      <c r="C20" s="68" t="s">
        <v>101</v>
      </c>
      <c r="D20" s="134">
        <v>308</v>
      </c>
      <c r="E20" s="134">
        <v>1128</v>
      </c>
      <c r="F20" s="134">
        <v>289</v>
      </c>
      <c r="G20" s="134">
        <v>64</v>
      </c>
      <c r="H20" s="134">
        <v>8</v>
      </c>
      <c r="I20" s="134">
        <v>1089</v>
      </c>
      <c r="J20" s="134">
        <v>427</v>
      </c>
      <c r="K20" s="134">
        <v>242</v>
      </c>
      <c r="L20" s="134">
        <v>39</v>
      </c>
    </row>
    <row r="21" spans="1:12">
      <c r="A21" s="146"/>
      <c r="B21" s="146"/>
      <c r="C21" s="68" t="s">
        <v>102</v>
      </c>
      <c r="D21" s="134">
        <v>95</v>
      </c>
      <c r="E21" s="134">
        <v>871</v>
      </c>
      <c r="F21" s="134">
        <v>489</v>
      </c>
      <c r="G21" s="134">
        <v>105</v>
      </c>
      <c r="H21" s="134">
        <v>19</v>
      </c>
      <c r="I21" s="134">
        <v>595</v>
      </c>
      <c r="J21" s="134">
        <v>470</v>
      </c>
      <c r="K21" s="134">
        <v>386</v>
      </c>
      <c r="L21" s="134">
        <v>128</v>
      </c>
    </row>
    <row r="22" spans="1:12">
      <c r="A22" s="146">
        <v>103</v>
      </c>
      <c r="B22" s="146">
        <v>3490</v>
      </c>
      <c r="C22" s="68" t="s">
        <v>101</v>
      </c>
      <c r="D22" s="134">
        <v>319</v>
      </c>
      <c r="E22" s="134">
        <v>1246</v>
      </c>
      <c r="F22" s="134">
        <v>325</v>
      </c>
      <c r="G22" s="134">
        <v>67</v>
      </c>
      <c r="H22" s="134">
        <v>8</v>
      </c>
      <c r="I22" s="134">
        <v>1150</v>
      </c>
      <c r="J22" s="134">
        <v>510</v>
      </c>
      <c r="K22" s="134">
        <v>256</v>
      </c>
      <c r="L22" s="134">
        <v>49</v>
      </c>
    </row>
    <row r="23" spans="1:12">
      <c r="A23" s="146"/>
      <c r="B23" s="146"/>
      <c r="C23" s="68" t="s">
        <v>102</v>
      </c>
      <c r="D23" s="134">
        <v>79</v>
      </c>
      <c r="E23" s="134">
        <v>808</v>
      </c>
      <c r="F23" s="134">
        <v>495</v>
      </c>
      <c r="G23" s="134">
        <v>118</v>
      </c>
      <c r="H23" s="134">
        <v>25</v>
      </c>
      <c r="I23" s="134">
        <v>570</v>
      </c>
      <c r="J23" s="134">
        <v>493</v>
      </c>
      <c r="K23" s="134">
        <v>350</v>
      </c>
      <c r="L23" s="134">
        <v>112</v>
      </c>
    </row>
    <row r="24" spans="1:12">
      <c r="A24" s="146">
        <v>102</v>
      </c>
      <c r="B24" s="146">
        <v>3988</v>
      </c>
      <c r="C24" s="68" t="s">
        <v>101</v>
      </c>
      <c r="D24" s="134">
        <v>361</v>
      </c>
      <c r="E24" s="134">
        <v>1512</v>
      </c>
      <c r="F24" s="134">
        <v>391</v>
      </c>
      <c r="G24" s="134">
        <v>76</v>
      </c>
      <c r="H24" s="134">
        <v>10</v>
      </c>
      <c r="I24" s="134">
        <v>1346</v>
      </c>
      <c r="J24" s="134">
        <v>649</v>
      </c>
      <c r="K24" s="134">
        <v>293</v>
      </c>
      <c r="L24" s="134">
        <v>62</v>
      </c>
    </row>
    <row r="25" spans="1:12">
      <c r="A25" s="146"/>
      <c r="B25" s="146"/>
      <c r="C25" s="68" t="s">
        <v>102</v>
      </c>
      <c r="D25" s="134">
        <v>81</v>
      </c>
      <c r="E25" s="134">
        <v>899</v>
      </c>
      <c r="F25" s="134">
        <v>510</v>
      </c>
      <c r="G25" s="134">
        <v>131</v>
      </c>
      <c r="H25" s="134">
        <v>17</v>
      </c>
      <c r="I25" s="134">
        <v>630</v>
      </c>
      <c r="J25" s="134">
        <v>532</v>
      </c>
      <c r="K25" s="134">
        <v>353</v>
      </c>
      <c r="L25" s="134">
        <v>123</v>
      </c>
    </row>
    <row r="26" spans="1:12">
      <c r="A26" s="146">
        <v>101</v>
      </c>
      <c r="B26" s="146">
        <v>4060</v>
      </c>
      <c r="C26" s="68" t="s">
        <v>101</v>
      </c>
      <c r="D26" s="134">
        <v>320</v>
      </c>
      <c r="E26" s="134">
        <v>1491</v>
      </c>
      <c r="F26" s="134">
        <v>425</v>
      </c>
      <c r="G26" s="134">
        <v>95</v>
      </c>
      <c r="H26" s="134">
        <v>18</v>
      </c>
      <c r="I26" s="134">
        <v>1227</v>
      </c>
      <c r="J26" s="134">
        <v>692</v>
      </c>
      <c r="K26" s="134">
        <v>355</v>
      </c>
      <c r="L26" s="134">
        <v>75</v>
      </c>
    </row>
    <row r="27" spans="1:12">
      <c r="A27" s="146"/>
      <c r="B27" s="146"/>
      <c r="C27" s="68" t="s">
        <v>102</v>
      </c>
      <c r="D27" s="134">
        <v>64</v>
      </c>
      <c r="E27" s="134">
        <v>908</v>
      </c>
      <c r="F27" s="134">
        <v>544</v>
      </c>
      <c r="G27" s="134">
        <v>172</v>
      </c>
      <c r="H27" s="134">
        <v>23</v>
      </c>
      <c r="I27" s="134">
        <v>536</v>
      </c>
      <c r="J27" s="134">
        <v>524</v>
      </c>
      <c r="K27" s="134">
        <v>498</v>
      </c>
      <c r="L27" s="134">
        <v>153</v>
      </c>
    </row>
    <row r="28" spans="1:12">
      <c r="A28" s="146">
        <v>100</v>
      </c>
      <c r="B28" s="146">
        <v>4210</v>
      </c>
      <c r="C28" s="68" t="s">
        <v>101</v>
      </c>
      <c r="D28" s="134">
        <v>279</v>
      </c>
      <c r="E28" s="134">
        <v>1567</v>
      </c>
      <c r="F28" s="134">
        <v>473</v>
      </c>
      <c r="G28" s="134">
        <v>95</v>
      </c>
      <c r="H28" s="134">
        <v>21</v>
      </c>
      <c r="I28" s="134">
        <v>1174</v>
      </c>
      <c r="J28" s="134">
        <v>810</v>
      </c>
      <c r="K28" s="134">
        <v>378</v>
      </c>
      <c r="L28" s="134">
        <v>73</v>
      </c>
    </row>
    <row r="29" spans="1:12">
      <c r="A29" s="146"/>
      <c r="B29" s="146"/>
      <c r="C29" s="68" t="s">
        <v>102</v>
      </c>
      <c r="D29" s="134">
        <v>40</v>
      </c>
      <c r="E29" s="134">
        <v>899</v>
      </c>
      <c r="F29" s="134">
        <v>650</v>
      </c>
      <c r="G29" s="134">
        <v>163</v>
      </c>
      <c r="H29" s="134">
        <v>23</v>
      </c>
      <c r="I29" s="134">
        <v>491</v>
      </c>
      <c r="J29" s="134">
        <v>608</v>
      </c>
      <c r="K29" s="134">
        <v>524</v>
      </c>
      <c r="L29" s="134">
        <v>152</v>
      </c>
    </row>
    <row r="30" spans="1:12">
      <c r="A30" s="146">
        <v>99</v>
      </c>
      <c r="B30" s="146">
        <v>3841</v>
      </c>
      <c r="C30" s="68" t="s">
        <v>101</v>
      </c>
      <c r="D30" s="134">
        <v>289</v>
      </c>
      <c r="E30" s="134">
        <v>1421</v>
      </c>
      <c r="F30" s="134">
        <v>441</v>
      </c>
      <c r="G30" s="134">
        <v>114</v>
      </c>
      <c r="H30" s="134">
        <v>25</v>
      </c>
      <c r="I30" s="134">
        <v>1057</v>
      </c>
      <c r="J30" s="134">
        <v>748</v>
      </c>
      <c r="K30" s="134">
        <v>400</v>
      </c>
      <c r="L30" s="134">
        <v>85</v>
      </c>
    </row>
    <row r="31" spans="1:12">
      <c r="A31" s="146">
        <v>98</v>
      </c>
      <c r="B31" s="146"/>
      <c r="C31" s="68" t="s">
        <v>102</v>
      </c>
      <c r="D31" s="134">
        <v>32</v>
      </c>
      <c r="E31" s="134">
        <v>773</v>
      </c>
      <c r="F31" s="134">
        <v>556</v>
      </c>
      <c r="G31" s="134">
        <v>165</v>
      </c>
      <c r="H31" s="134">
        <v>25</v>
      </c>
      <c r="I31" s="134">
        <v>396</v>
      </c>
      <c r="J31" s="134">
        <v>502</v>
      </c>
      <c r="K31" s="134">
        <v>511</v>
      </c>
      <c r="L31" s="134">
        <v>142</v>
      </c>
    </row>
    <row r="32" spans="1:12">
      <c r="A32" s="146">
        <v>98</v>
      </c>
      <c r="B32" s="146">
        <v>2761</v>
      </c>
      <c r="C32" s="68" t="s">
        <v>101</v>
      </c>
      <c r="D32" s="134">
        <v>172</v>
      </c>
      <c r="E32" s="134">
        <v>971</v>
      </c>
      <c r="F32" s="134">
        <v>342</v>
      </c>
      <c r="G32" s="134">
        <v>81</v>
      </c>
      <c r="H32" s="134">
        <v>17</v>
      </c>
      <c r="I32" s="134">
        <v>751</v>
      </c>
      <c r="J32" s="134">
        <v>504</v>
      </c>
      <c r="K32" s="134">
        <v>265</v>
      </c>
      <c r="L32" s="134">
        <v>63</v>
      </c>
    </row>
    <row r="33" spans="1:12">
      <c r="A33" s="146">
        <v>96</v>
      </c>
      <c r="B33" s="146"/>
      <c r="C33" s="68" t="s">
        <v>102</v>
      </c>
      <c r="D33" s="134">
        <v>23</v>
      </c>
      <c r="E33" s="134">
        <v>578</v>
      </c>
      <c r="F33" s="134">
        <v>431</v>
      </c>
      <c r="G33" s="134">
        <v>124</v>
      </c>
      <c r="H33" s="134">
        <v>22</v>
      </c>
      <c r="I33" s="134">
        <v>303</v>
      </c>
      <c r="J33" s="134">
        <v>383</v>
      </c>
      <c r="K33" s="134">
        <v>359</v>
      </c>
      <c r="L33" s="134">
        <v>133</v>
      </c>
    </row>
    <row r="34" spans="1:12">
      <c r="A34" s="146">
        <v>97</v>
      </c>
      <c r="B34" s="146">
        <v>2493</v>
      </c>
      <c r="C34" s="68" t="s">
        <v>49</v>
      </c>
      <c r="D34" s="134">
        <v>162</v>
      </c>
      <c r="E34" s="134">
        <v>861</v>
      </c>
      <c r="F34" s="134">
        <v>358</v>
      </c>
      <c r="G34" s="134">
        <v>71</v>
      </c>
      <c r="H34" s="134">
        <v>16</v>
      </c>
      <c r="I34" s="134">
        <v>709</v>
      </c>
      <c r="J34" s="134">
        <v>419</v>
      </c>
      <c r="K34" s="134">
        <v>272</v>
      </c>
      <c r="L34" s="134">
        <v>68</v>
      </c>
    </row>
    <row r="35" spans="1:12">
      <c r="A35" s="146">
        <v>94.6</v>
      </c>
      <c r="B35" s="146"/>
      <c r="C35" s="68" t="s">
        <v>50</v>
      </c>
      <c r="D35" s="134">
        <v>19</v>
      </c>
      <c r="E35" s="134">
        <v>482</v>
      </c>
      <c r="F35" s="134">
        <v>403</v>
      </c>
      <c r="G35" s="134">
        <v>102</v>
      </c>
      <c r="H35" s="134">
        <v>19</v>
      </c>
      <c r="I35" s="134">
        <v>284</v>
      </c>
      <c r="J35" s="134">
        <v>329</v>
      </c>
      <c r="K35" s="134">
        <v>312</v>
      </c>
      <c r="L35" s="134">
        <v>100</v>
      </c>
    </row>
    <row r="36" spans="1:12">
      <c r="A36" s="146">
        <v>96</v>
      </c>
      <c r="B36" s="146">
        <v>2711</v>
      </c>
      <c r="C36" s="117" t="s">
        <v>49</v>
      </c>
      <c r="D36" s="134">
        <v>179</v>
      </c>
      <c r="E36" s="134">
        <v>878</v>
      </c>
      <c r="F36" s="134">
        <v>397</v>
      </c>
      <c r="G36" s="134">
        <v>123</v>
      </c>
      <c r="H36" s="134">
        <v>18</v>
      </c>
      <c r="I36" s="134">
        <v>787</v>
      </c>
      <c r="J36" s="134">
        <v>433</v>
      </c>
      <c r="K36" s="134">
        <v>288</v>
      </c>
      <c r="L36" s="134">
        <v>87</v>
      </c>
    </row>
    <row r="37" spans="1:12">
      <c r="A37" s="146"/>
      <c r="B37" s="146"/>
      <c r="C37" s="117" t="s">
        <v>50</v>
      </c>
      <c r="D37" s="134">
        <v>15</v>
      </c>
      <c r="E37" s="134">
        <v>464</v>
      </c>
      <c r="F37" s="134">
        <v>462</v>
      </c>
      <c r="G37" s="134">
        <v>154</v>
      </c>
      <c r="H37" s="134">
        <v>21</v>
      </c>
      <c r="I37" s="134">
        <v>256</v>
      </c>
      <c r="J37" s="134">
        <v>369</v>
      </c>
      <c r="K37" s="134">
        <v>334</v>
      </c>
      <c r="L37" s="134">
        <v>157</v>
      </c>
    </row>
  </sheetData>
  <mergeCells count="40">
    <mergeCell ref="A36:A37"/>
    <mergeCell ref="B36:B37"/>
    <mergeCell ref="B20:B21"/>
    <mergeCell ref="A32:A33"/>
    <mergeCell ref="B32:B33"/>
    <mergeCell ref="A24:A25"/>
    <mergeCell ref="B24:B25"/>
    <mergeCell ref="A34:A35"/>
    <mergeCell ref="B34:B35"/>
    <mergeCell ref="A26:A27"/>
    <mergeCell ref="A30:A31"/>
    <mergeCell ref="B30:B31"/>
    <mergeCell ref="B26:B27"/>
    <mergeCell ref="B28:B29"/>
    <mergeCell ref="A22:A23"/>
    <mergeCell ref="B22:B23"/>
    <mergeCell ref="A18:A19"/>
    <mergeCell ref="A14:A15"/>
    <mergeCell ref="A1:L1"/>
    <mergeCell ref="A2:A3"/>
    <mergeCell ref="B2:B3"/>
    <mergeCell ref="D2:H2"/>
    <mergeCell ref="I2:L2"/>
    <mergeCell ref="C2:C3"/>
    <mergeCell ref="A20:A21"/>
    <mergeCell ref="A28:A29"/>
    <mergeCell ref="A4:A5"/>
    <mergeCell ref="B4:B5"/>
    <mergeCell ref="A6:A7"/>
    <mergeCell ref="B6:B7"/>
    <mergeCell ref="B12:B13"/>
    <mergeCell ref="A8:A9"/>
    <mergeCell ref="B8:B9"/>
    <mergeCell ref="B16:B17"/>
    <mergeCell ref="B14:B15"/>
    <mergeCell ref="A10:A11"/>
    <mergeCell ref="B10:B11"/>
    <mergeCell ref="B18:B19"/>
    <mergeCell ref="A16:A17"/>
    <mergeCell ref="A12:A13"/>
  </mergeCells>
  <phoneticPr fontId="3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C1C58-58C7-49AE-8E4A-7D245A6F8780}">
  <dimension ref="A1:L16"/>
  <sheetViews>
    <sheetView zoomScale="90" zoomScaleNormal="90" workbookViewId="0">
      <selection sqref="A1:L1"/>
    </sheetView>
  </sheetViews>
  <sheetFormatPr defaultRowHeight="16.75"/>
  <cols>
    <col min="1" max="1" width="5.69140625" customWidth="1"/>
    <col min="2" max="2" width="12.765625" customWidth="1"/>
    <col min="3" max="7" width="8.23046875" bestFit="1" customWidth="1"/>
    <col min="8" max="8" width="9.4609375" customWidth="1"/>
    <col min="9" max="9" width="12" customWidth="1"/>
    <col min="10" max="10" width="8.23046875" bestFit="1" customWidth="1"/>
    <col min="11" max="11" width="9.23046875" customWidth="1"/>
    <col min="12" max="12" width="8.23046875" bestFit="1" customWidth="1"/>
  </cols>
  <sheetData>
    <row r="1" spans="1:12" ht="44.25" customHeight="1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2" ht="22.5" customHeight="1">
      <c r="A2" s="151" t="s">
        <v>70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2" ht="24" customHeight="1">
      <c r="A3" s="151" t="s">
        <v>9</v>
      </c>
      <c r="B3" s="151"/>
      <c r="C3" s="151" t="s">
        <v>10</v>
      </c>
      <c r="D3" s="151"/>
      <c r="E3" s="151"/>
      <c r="F3" s="151"/>
      <c r="G3" s="151"/>
      <c r="H3" s="151" t="s">
        <v>11</v>
      </c>
      <c r="I3" s="151"/>
      <c r="J3" s="151"/>
      <c r="K3" s="151"/>
      <c r="L3" s="151"/>
    </row>
    <row r="4" spans="1:12" ht="24" customHeight="1">
      <c r="A4" s="151"/>
      <c r="B4" s="151"/>
      <c r="C4" s="49" t="s">
        <v>12</v>
      </c>
      <c r="D4" s="49" t="s">
        <v>13</v>
      </c>
      <c r="E4" s="5" t="s">
        <v>68</v>
      </c>
      <c r="F4" s="49" t="s">
        <v>14</v>
      </c>
      <c r="G4" s="5" t="s">
        <v>68</v>
      </c>
      <c r="H4" s="49" t="s">
        <v>12</v>
      </c>
      <c r="I4" s="49" t="s">
        <v>13</v>
      </c>
      <c r="J4" s="5" t="s">
        <v>68</v>
      </c>
      <c r="K4" s="49" t="s">
        <v>14</v>
      </c>
      <c r="L4" s="5" t="s">
        <v>68</v>
      </c>
    </row>
    <row r="5" spans="1:12" ht="36.75" customHeight="1">
      <c r="A5" s="199" t="s">
        <v>20</v>
      </c>
      <c r="B5" s="200"/>
      <c r="C5" s="50">
        <f>SUM(C6:C10)</f>
        <v>3376</v>
      </c>
      <c r="D5" s="50">
        <f>SUM(D6:D10)</f>
        <v>1797</v>
      </c>
      <c r="E5" s="60">
        <f>D5/C5</f>
        <v>0.53228672985781988</v>
      </c>
      <c r="F5" s="50">
        <f t="shared" ref="F5:K5" si="0">SUM(F6:F10)</f>
        <v>1579</v>
      </c>
      <c r="G5" s="60">
        <f>F5/C5</f>
        <v>0.46771327014218012</v>
      </c>
      <c r="H5" s="50">
        <f t="shared" si="0"/>
        <v>17117.899999999998</v>
      </c>
      <c r="I5" s="50">
        <f t="shared" si="0"/>
        <v>8355</v>
      </c>
      <c r="J5" s="60">
        <f>I5/H5</f>
        <v>0.48808557124413632</v>
      </c>
      <c r="K5" s="50">
        <f t="shared" si="0"/>
        <v>8762.9</v>
      </c>
      <c r="L5" s="60">
        <f>K5/H5</f>
        <v>0.51191442875586379</v>
      </c>
    </row>
    <row r="6" spans="1:12" ht="24" customHeight="1">
      <c r="A6" s="201" t="s">
        <v>15</v>
      </c>
      <c r="B6" s="5" t="s">
        <v>0</v>
      </c>
      <c r="C6" s="51">
        <f>D6+F6</f>
        <v>403</v>
      </c>
      <c r="D6" s="52">
        <v>308</v>
      </c>
      <c r="E6" s="58">
        <f>D6/$C$5</f>
        <v>9.1232227488151657E-2</v>
      </c>
      <c r="F6" s="52">
        <v>95</v>
      </c>
      <c r="G6" s="59">
        <f>F6/$C$5</f>
        <v>2.8139810426540283E-2</v>
      </c>
      <c r="H6" s="51">
        <f>I6+K6</f>
        <v>1288.8</v>
      </c>
      <c r="I6" s="52">
        <v>976.1</v>
      </c>
      <c r="J6" s="58">
        <f>I6/$H$5</f>
        <v>5.7022181459174322E-2</v>
      </c>
      <c r="K6" s="53">
        <v>312.7</v>
      </c>
      <c r="L6" s="59">
        <f>K6/$H$5</f>
        <v>1.8267427663440028E-2</v>
      </c>
    </row>
    <row r="7" spans="1:12" ht="26.25" customHeight="1">
      <c r="A7" s="202"/>
      <c r="B7" s="5" t="s">
        <v>1</v>
      </c>
      <c r="C7" s="51">
        <f t="shared" ref="C7:C14" si="1">D7+F7</f>
        <v>1999</v>
      </c>
      <c r="D7" s="54">
        <v>1128</v>
      </c>
      <c r="E7" s="58">
        <f t="shared" ref="E7:E14" si="2">D7/$C$5</f>
        <v>0.33412322274881517</v>
      </c>
      <c r="F7" s="52">
        <v>871</v>
      </c>
      <c r="G7" s="59">
        <f t="shared" ref="G7:G14" si="3">F7/$C$5</f>
        <v>0.25799763033175355</v>
      </c>
      <c r="H7" s="51">
        <f t="shared" ref="H7:H14" si="4">I7+K7</f>
        <v>10154.400000000001</v>
      </c>
      <c r="I7" s="52">
        <v>5464.3</v>
      </c>
      <c r="J7" s="58">
        <f t="shared" ref="J7:J14" si="5">I7/$H$5</f>
        <v>0.31921555798316387</v>
      </c>
      <c r="K7" s="52">
        <v>4690.1000000000004</v>
      </c>
      <c r="L7" s="59">
        <f t="shared" ref="L7:L14" si="6">K7/$H$5</f>
        <v>0.27398804759929668</v>
      </c>
    </row>
    <row r="8" spans="1:12" ht="26.25" customHeight="1">
      <c r="A8" s="202"/>
      <c r="B8" s="5" t="s">
        <v>2</v>
      </c>
      <c r="C8" s="51">
        <f t="shared" si="1"/>
        <v>778</v>
      </c>
      <c r="D8" s="52">
        <v>289</v>
      </c>
      <c r="E8" s="58">
        <f t="shared" si="2"/>
        <v>8.5604265402843605E-2</v>
      </c>
      <c r="F8" s="52">
        <v>489</v>
      </c>
      <c r="G8" s="59">
        <f t="shared" si="3"/>
        <v>0.14484597156398105</v>
      </c>
      <c r="H8" s="51">
        <f t="shared" si="4"/>
        <v>4632.3999999999996</v>
      </c>
      <c r="I8" s="53">
        <v>1541.2</v>
      </c>
      <c r="J8" s="58">
        <f t="shared" si="5"/>
        <v>9.0034408426267254E-2</v>
      </c>
      <c r="K8" s="53">
        <v>3091.2</v>
      </c>
      <c r="L8" s="59">
        <f t="shared" si="6"/>
        <v>0.18058289860321652</v>
      </c>
    </row>
    <row r="9" spans="1:12" ht="26.25" customHeight="1">
      <c r="A9" s="202"/>
      <c r="B9" s="5" t="s">
        <v>3</v>
      </c>
      <c r="C9" s="51">
        <f t="shared" si="1"/>
        <v>169</v>
      </c>
      <c r="D9" s="52">
        <v>64</v>
      </c>
      <c r="E9" s="58">
        <f t="shared" si="2"/>
        <v>1.8957345971563982E-2</v>
      </c>
      <c r="F9" s="52">
        <v>105</v>
      </c>
      <c r="G9" s="59">
        <f t="shared" si="3"/>
        <v>3.1101895734597155E-2</v>
      </c>
      <c r="H9" s="51">
        <f t="shared" si="4"/>
        <v>896.19999999999993</v>
      </c>
      <c r="I9" s="52">
        <v>343.4</v>
      </c>
      <c r="J9" s="58">
        <f t="shared" si="5"/>
        <v>2.0060871952751216E-2</v>
      </c>
      <c r="K9">
        <v>552.79999999999995</v>
      </c>
      <c r="L9" s="59">
        <f t="shared" si="6"/>
        <v>3.2293680883753263E-2</v>
      </c>
    </row>
    <row r="10" spans="1:12" ht="26.25" customHeight="1">
      <c r="A10" s="202"/>
      <c r="B10" s="5" t="s">
        <v>4</v>
      </c>
      <c r="C10" s="51">
        <f t="shared" si="1"/>
        <v>27</v>
      </c>
      <c r="D10" s="52">
        <v>8</v>
      </c>
      <c r="E10" s="58">
        <f t="shared" si="2"/>
        <v>2.3696682464454978E-3</v>
      </c>
      <c r="F10" s="52">
        <v>19</v>
      </c>
      <c r="G10" s="59">
        <f t="shared" si="3"/>
        <v>5.6279620853080569E-3</v>
      </c>
      <c r="H10" s="51">
        <f t="shared" si="4"/>
        <v>146.1</v>
      </c>
      <c r="I10" s="52">
        <v>30</v>
      </c>
      <c r="J10" s="58">
        <f t="shared" si="5"/>
        <v>1.7525514227796637E-3</v>
      </c>
      <c r="K10" s="53">
        <v>116.1</v>
      </c>
      <c r="L10" s="59">
        <f t="shared" si="6"/>
        <v>6.7823740061572976E-3</v>
      </c>
    </row>
    <row r="11" spans="1:12" ht="26.25" customHeight="1">
      <c r="A11" s="201" t="s">
        <v>16</v>
      </c>
      <c r="B11" s="5" t="s">
        <v>5</v>
      </c>
      <c r="C11" s="51">
        <f t="shared" si="1"/>
        <v>1684</v>
      </c>
      <c r="D11" s="54">
        <v>1089</v>
      </c>
      <c r="E11" s="61">
        <f t="shared" si="2"/>
        <v>0.32257109004739337</v>
      </c>
      <c r="F11" s="52">
        <v>595</v>
      </c>
      <c r="G11" s="55">
        <f t="shared" si="3"/>
        <v>0.17624407582938389</v>
      </c>
      <c r="H11" s="51">
        <f t="shared" si="4"/>
        <v>7624.1</v>
      </c>
      <c r="I11" s="51">
        <v>4744.8</v>
      </c>
      <c r="J11" s="58">
        <f t="shared" si="5"/>
        <v>0.27718353302683163</v>
      </c>
      <c r="K11" s="51">
        <v>2879.3</v>
      </c>
      <c r="L11" s="59">
        <f t="shared" si="6"/>
        <v>0.16820404372031619</v>
      </c>
    </row>
    <row r="12" spans="1:12" ht="26.25" customHeight="1">
      <c r="A12" s="203"/>
      <c r="B12" s="5" t="s">
        <v>6</v>
      </c>
      <c r="C12" s="51">
        <f t="shared" si="1"/>
        <v>897</v>
      </c>
      <c r="D12" s="52">
        <v>427</v>
      </c>
      <c r="E12" s="61">
        <f t="shared" si="2"/>
        <v>0.12648104265402843</v>
      </c>
      <c r="F12" s="52">
        <v>470</v>
      </c>
      <c r="G12" s="55">
        <f t="shared" si="3"/>
        <v>0.13921800947867299</v>
      </c>
      <c r="H12" s="51">
        <f t="shared" si="4"/>
        <v>4874.7999999999993</v>
      </c>
      <c r="I12" s="52">
        <v>2113.1</v>
      </c>
      <c r="J12" s="58">
        <f t="shared" si="5"/>
        <v>0.12344388038252357</v>
      </c>
      <c r="K12" s="52">
        <v>2761.7</v>
      </c>
      <c r="L12" s="59">
        <f t="shared" si="6"/>
        <v>0.16133404214301988</v>
      </c>
    </row>
    <row r="13" spans="1:12" ht="26.25" customHeight="1">
      <c r="A13" s="203"/>
      <c r="B13" s="5" t="s">
        <v>7</v>
      </c>
      <c r="C13" s="51">
        <f t="shared" si="1"/>
        <v>628</v>
      </c>
      <c r="D13" s="52">
        <v>242</v>
      </c>
      <c r="E13" s="61">
        <f t="shared" si="2"/>
        <v>7.1682464454976308E-2</v>
      </c>
      <c r="F13" s="52">
        <v>386</v>
      </c>
      <c r="G13" s="55">
        <f t="shared" si="3"/>
        <v>0.11433649289099526</v>
      </c>
      <c r="H13" s="51">
        <f t="shared" si="4"/>
        <v>3571.3999999999996</v>
      </c>
      <c r="I13" s="52">
        <v>1269.3</v>
      </c>
      <c r="J13" s="58">
        <f t="shared" si="5"/>
        <v>7.4150450697807568E-2</v>
      </c>
      <c r="K13" s="52">
        <v>2302.1</v>
      </c>
      <c r="L13" s="59">
        <f t="shared" si="6"/>
        <v>0.13448495434603544</v>
      </c>
    </row>
    <row r="14" spans="1:12" ht="26.25" customHeight="1">
      <c r="A14" s="203"/>
      <c r="B14" s="5" t="s">
        <v>8</v>
      </c>
      <c r="C14" s="51">
        <f t="shared" si="1"/>
        <v>167</v>
      </c>
      <c r="D14" s="52">
        <v>39</v>
      </c>
      <c r="E14" s="61">
        <f t="shared" si="2"/>
        <v>1.1552132701421801E-2</v>
      </c>
      <c r="F14" s="52">
        <v>128</v>
      </c>
      <c r="G14" s="55">
        <f t="shared" si="3"/>
        <v>3.7914691943127965E-2</v>
      </c>
      <c r="H14" s="51">
        <f t="shared" si="4"/>
        <v>1047.5999999999999</v>
      </c>
      <c r="I14" s="52">
        <v>227.8</v>
      </c>
      <c r="J14" s="58">
        <f t="shared" si="5"/>
        <v>1.330770713697358E-2</v>
      </c>
      <c r="K14" s="52">
        <v>819.8</v>
      </c>
      <c r="L14" s="59">
        <f t="shared" si="6"/>
        <v>4.7891388546492275E-2</v>
      </c>
    </row>
    <row r="15" spans="1:12" ht="26.25" customHeight="1">
      <c r="A15" s="202" t="s">
        <v>63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</row>
    <row r="16" spans="1:12">
      <c r="C16" s="16"/>
      <c r="E16" s="25"/>
      <c r="K16" s="16"/>
    </row>
  </sheetData>
  <mergeCells count="9">
    <mergeCell ref="A6:A10"/>
    <mergeCell ref="A11:A14"/>
    <mergeCell ref="A15:L15"/>
    <mergeCell ref="A1:L1"/>
    <mergeCell ref="A2:L2"/>
    <mergeCell ref="A3:B4"/>
    <mergeCell ref="C3:G3"/>
    <mergeCell ref="H3:L3"/>
    <mergeCell ref="A5:B5"/>
  </mergeCells>
  <phoneticPr fontId="3" type="noConversion"/>
  <printOptions gridLines="1"/>
  <pageMargins left="0.25" right="0.25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4037E-2E98-4460-9EB1-643DD258F262}">
  <dimension ref="A1:L16"/>
  <sheetViews>
    <sheetView zoomScale="90" zoomScaleNormal="90" workbookViewId="0">
      <selection sqref="A1:L1"/>
    </sheetView>
  </sheetViews>
  <sheetFormatPr defaultRowHeight="16.75"/>
  <cols>
    <col min="1" max="1" width="5.69140625" customWidth="1"/>
    <col min="2" max="2" width="14.07421875" customWidth="1"/>
    <col min="3" max="7" width="8.23046875" bestFit="1" customWidth="1"/>
    <col min="8" max="8" width="9.4609375" customWidth="1"/>
    <col min="9" max="9" width="12" customWidth="1"/>
    <col min="10" max="10" width="8.23046875" bestFit="1" customWidth="1"/>
    <col min="11" max="11" width="9.23046875" customWidth="1"/>
    <col min="12" max="12" width="8.23046875" bestFit="1" customWidth="1"/>
  </cols>
  <sheetData>
    <row r="1" spans="1:12" ht="44.25" customHeight="1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2" ht="22.5" customHeight="1">
      <c r="A2" s="151" t="s">
        <v>69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2" ht="24" customHeight="1">
      <c r="A3" s="151" t="s">
        <v>9</v>
      </c>
      <c r="B3" s="151"/>
      <c r="C3" s="151" t="s">
        <v>10</v>
      </c>
      <c r="D3" s="151"/>
      <c r="E3" s="151"/>
      <c r="F3" s="151"/>
      <c r="G3" s="151"/>
      <c r="H3" s="151" t="s">
        <v>11</v>
      </c>
      <c r="I3" s="151"/>
      <c r="J3" s="151"/>
      <c r="K3" s="151"/>
      <c r="L3" s="151"/>
    </row>
    <row r="4" spans="1:12" ht="24" customHeight="1">
      <c r="A4" s="151"/>
      <c r="B4" s="151"/>
      <c r="C4" s="49" t="s">
        <v>12</v>
      </c>
      <c r="D4" s="49" t="s">
        <v>13</v>
      </c>
      <c r="E4" s="5" t="s">
        <v>68</v>
      </c>
      <c r="F4" s="49" t="s">
        <v>14</v>
      </c>
      <c r="G4" s="5" t="s">
        <v>68</v>
      </c>
      <c r="H4" s="49" t="s">
        <v>12</v>
      </c>
      <c r="I4" s="49" t="s">
        <v>13</v>
      </c>
      <c r="J4" s="5" t="s">
        <v>68</v>
      </c>
      <c r="K4" s="49" t="s">
        <v>14</v>
      </c>
      <c r="L4" s="5" t="s">
        <v>68</v>
      </c>
    </row>
    <row r="5" spans="1:12" ht="36.75" customHeight="1">
      <c r="A5" s="199" t="s">
        <v>20</v>
      </c>
      <c r="B5" s="200"/>
      <c r="C5" s="50">
        <f>SUM(C6:C10)</f>
        <v>3490</v>
      </c>
      <c r="D5" s="50">
        <f t="shared" ref="D5:L5" si="0">SUM(D6:D10)</f>
        <v>1965</v>
      </c>
      <c r="E5" s="50">
        <f t="shared" si="0"/>
        <v>56.20000000000001</v>
      </c>
      <c r="F5" s="50">
        <f t="shared" si="0"/>
        <v>1525</v>
      </c>
      <c r="G5" s="50">
        <f t="shared" si="0"/>
        <v>43.800000000000004</v>
      </c>
      <c r="H5" s="50">
        <f t="shared" si="0"/>
        <v>17136.399999999998</v>
      </c>
      <c r="I5" s="50">
        <f t="shared" si="0"/>
        <v>8661.7000000000007</v>
      </c>
      <c r="J5" s="50">
        <f t="shared" si="0"/>
        <v>56.20000000000001</v>
      </c>
      <c r="K5" s="50">
        <f t="shared" si="0"/>
        <v>8474.6999999999989</v>
      </c>
      <c r="L5" s="50">
        <f t="shared" si="0"/>
        <v>43.800000000000004</v>
      </c>
    </row>
    <row r="6" spans="1:12" ht="24" customHeight="1">
      <c r="A6" s="201" t="s">
        <v>15</v>
      </c>
      <c r="B6" s="5" t="s">
        <v>0</v>
      </c>
      <c r="C6" s="51">
        <f t="shared" ref="C6:C14" si="1">D6+F6</f>
        <v>398</v>
      </c>
      <c r="D6" s="52">
        <v>319</v>
      </c>
      <c r="E6" s="53">
        <v>9.1</v>
      </c>
      <c r="F6" s="52">
        <v>79</v>
      </c>
      <c r="G6" s="52">
        <v>2.2999999999999998</v>
      </c>
      <c r="H6" s="51">
        <f t="shared" ref="H6:H14" si="2">I6+K6</f>
        <v>1322.6</v>
      </c>
      <c r="I6" s="52">
        <v>1060.3</v>
      </c>
      <c r="J6" s="53">
        <v>9.1</v>
      </c>
      <c r="K6" s="53">
        <v>262.3</v>
      </c>
      <c r="L6" s="52">
        <v>2.2999999999999998</v>
      </c>
    </row>
    <row r="7" spans="1:12" ht="26.25" customHeight="1">
      <c r="A7" s="202"/>
      <c r="B7" s="5" t="s">
        <v>1</v>
      </c>
      <c r="C7" s="51">
        <f t="shared" si="1"/>
        <v>2054</v>
      </c>
      <c r="D7" s="54">
        <v>1246</v>
      </c>
      <c r="E7" s="53">
        <v>35.700000000000003</v>
      </c>
      <c r="F7" s="52">
        <v>808</v>
      </c>
      <c r="G7" s="52">
        <v>23.2</v>
      </c>
      <c r="H7" s="51">
        <f t="shared" si="2"/>
        <v>10100.5</v>
      </c>
      <c r="I7" s="52">
        <v>5655.6</v>
      </c>
      <c r="J7" s="53">
        <v>35.700000000000003</v>
      </c>
      <c r="K7" s="53">
        <v>4444.8999999999996</v>
      </c>
      <c r="L7" s="52">
        <v>23.2</v>
      </c>
    </row>
    <row r="8" spans="1:12" ht="26.25" customHeight="1">
      <c r="A8" s="202"/>
      <c r="B8" s="5" t="s">
        <v>2</v>
      </c>
      <c r="C8" s="51">
        <f t="shared" si="1"/>
        <v>820</v>
      </c>
      <c r="D8" s="52">
        <v>325</v>
      </c>
      <c r="E8" s="53">
        <v>9.3000000000000007</v>
      </c>
      <c r="F8" s="52">
        <v>495</v>
      </c>
      <c r="G8" s="52">
        <v>14.2</v>
      </c>
      <c r="H8" s="51">
        <f t="shared" si="2"/>
        <v>4610.7</v>
      </c>
      <c r="I8" s="52">
        <v>1616.5</v>
      </c>
      <c r="J8" s="53">
        <v>9.3000000000000007</v>
      </c>
      <c r="K8" s="53">
        <v>2994.2</v>
      </c>
      <c r="L8" s="52">
        <v>14.2</v>
      </c>
    </row>
    <row r="9" spans="1:12" ht="26.25" customHeight="1">
      <c r="A9" s="202"/>
      <c r="B9" s="5" t="s">
        <v>3</v>
      </c>
      <c r="C9" s="51">
        <f t="shared" si="1"/>
        <v>185</v>
      </c>
      <c r="D9" s="52">
        <v>67</v>
      </c>
      <c r="E9" s="53">
        <v>1.9</v>
      </c>
      <c r="F9" s="52">
        <v>118</v>
      </c>
      <c r="G9" s="52">
        <v>3.4</v>
      </c>
      <c r="H9" s="51">
        <f t="shared" si="2"/>
        <v>907.8</v>
      </c>
      <c r="I9" s="52">
        <v>298.39999999999998</v>
      </c>
      <c r="J9" s="53">
        <v>1.9</v>
      </c>
      <c r="K9" s="53">
        <v>609.4</v>
      </c>
      <c r="L9" s="52">
        <v>3.4</v>
      </c>
    </row>
    <row r="10" spans="1:12" ht="26.25" customHeight="1">
      <c r="A10" s="202"/>
      <c r="B10" s="5" t="s">
        <v>4</v>
      </c>
      <c r="C10" s="51">
        <f t="shared" si="1"/>
        <v>33</v>
      </c>
      <c r="D10" s="52">
        <v>8</v>
      </c>
      <c r="E10" s="53">
        <v>0.2</v>
      </c>
      <c r="F10" s="52">
        <v>25</v>
      </c>
      <c r="G10" s="52">
        <v>0.7</v>
      </c>
      <c r="H10" s="51">
        <f t="shared" si="2"/>
        <v>194.8</v>
      </c>
      <c r="I10" s="52">
        <v>30.9</v>
      </c>
      <c r="J10" s="53">
        <v>0.2</v>
      </c>
      <c r="K10" s="53">
        <v>163.9</v>
      </c>
      <c r="L10" s="52">
        <v>0.7</v>
      </c>
    </row>
    <row r="11" spans="1:12" ht="26.25" customHeight="1">
      <c r="A11" s="201" t="s">
        <v>16</v>
      </c>
      <c r="B11" s="5" t="s">
        <v>5</v>
      </c>
      <c r="C11" s="51">
        <f t="shared" si="1"/>
        <v>1720</v>
      </c>
      <c r="D11" s="54">
        <v>1150</v>
      </c>
      <c r="E11" s="55">
        <f>(D11/$C$5)*100</f>
        <v>32.951289398280807</v>
      </c>
      <c r="F11" s="52">
        <v>570</v>
      </c>
      <c r="G11" s="55">
        <f>(F11/$C$5)*100</f>
        <v>16.332378223495702</v>
      </c>
      <c r="H11" s="51">
        <f t="shared" si="2"/>
        <v>7255.8</v>
      </c>
      <c r="I11" s="56">
        <v>4583.1000000000004</v>
      </c>
      <c r="J11" s="55">
        <f>(I11/$H$5)*100</f>
        <v>26.74482388366285</v>
      </c>
      <c r="K11" s="57">
        <v>2672.7</v>
      </c>
      <c r="L11" s="55">
        <f>(K11/$H$5)*100</f>
        <v>15.596624728647793</v>
      </c>
    </row>
    <row r="12" spans="1:12" ht="26.25" customHeight="1">
      <c r="A12" s="203"/>
      <c r="B12" s="5" t="s">
        <v>6</v>
      </c>
      <c r="C12" s="51">
        <f t="shared" si="1"/>
        <v>1003</v>
      </c>
      <c r="D12" s="52">
        <v>510</v>
      </c>
      <c r="E12" s="55">
        <f>(D12/$C$5)*100</f>
        <v>14.613180515759314</v>
      </c>
      <c r="F12" s="52">
        <v>493</v>
      </c>
      <c r="G12" s="55">
        <f>(F12/$C$5)*100</f>
        <v>14.126074498567334</v>
      </c>
      <c r="H12" s="51">
        <f t="shared" si="2"/>
        <v>5386.8</v>
      </c>
      <c r="I12" s="52">
        <v>2529.4</v>
      </c>
      <c r="J12" s="55">
        <f>(I12/$H$5)*100</f>
        <v>14.760393081393994</v>
      </c>
      <c r="K12" s="52">
        <v>2857.4</v>
      </c>
      <c r="L12" s="55">
        <f>(K12/$H$5)*100</f>
        <v>16.674447375177987</v>
      </c>
    </row>
    <row r="13" spans="1:12" ht="26.25" customHeight="1">
      <c r="A13" s="203"/>
      <c r="B13" s="5" t="s">
        <v>7</v>
      </c>
      <c r="C13" s="51">
        <f t="shared" si="1"/>
        <v>606</v>
      </c>
      <c r="D13" s="52">
        <v>256</v>
      </c>
      <c r="E13" s="55">
        <f>(D13/$C$5)*100</f>
        <v>7.3352435530085955</v>
      </c>
      <c r="F13" s="52">
        <v>350</v>
      </c>
      <c r="G13" s="55">
        <f>(F13/$C$5)*100</f>
        <v>10.028653295128938</v>
      </c>
      <c r="H13" s="51">
        <f t="shared" si="2"/>
        <v>3465.2</v>
      </c>
      <c r="I13" s="52">
        <v>1263.8</v>
      </c>
      <c r="J13" s="55">
        <f>(I13/$H$5)*100</f>
        <v>7.3749445624518568</v>
      </c>
      <c r="K13" s="52">
        <v>2201.4</v>
      </c>
      <c r="L13" s="55">
        <f>(K13/$H$5)*100</f>
        <v>12.846338787610001</v>
      </c>
    </row>
    <row r="14" spans="1:12" ht="26.25" customHeight="1">
      <c r="A14" s="203"/>
      <c r="B14" s="5" t="s">
        <v>8</v>
      </c>
      <c r="C14" s="51">
        <f t="shared" si="1"/>
        <v>161</v>
      </c>
      <c r="D14" s="52">
        <v>49</v>
      </c>
      <c r="E14" s="55">
        <f>(D14/$C$5)*100</f>
        <v>1.4040114613180517</v>
      </c>
      <c r="F14" s="52">
        <v>112</v>
      </c>
      <c r="G14" s="55">
        <f>(F14/$C$5)*100</f>
        <v>3.2091690544412605</v>
      </c>
      <c r="H14" s="51">
        <f t="shared" si="2"/>
        <v>1028.5999999999999</v>
      </c>
      <c r="I14" s="52">
        <v>285.5</v>
      </c>
      <c r="J14" s="55">
        <f>(I14/$H$5)*100</f>
        <v>1.6660442099857615</v>
      </c>
      <c r="K14" s="52">
        <v>743.1</v>
      </c>
      <c r="L14" s="55">
        <f>(K14/$H$5)*100</f>
        <v>4.3363833710697701</v>
      </c>
    </row>
    <row r="15" spans="1:12" ht="26.25" customHeight="1">
      <c r="A15" s="202" t="s">
        <v>63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</row>
    <row r="16" spans="1:12">
      <c r="C16" s="16"/>
      <c r="E16" s="25"/>
      <c r="K16" s="16"/>
    </row>
  </sheetData>
  <mergeCells count="9">
    <mergeCell ref="A11:A14"/>
    <mergeCell ref="A15:L15"/>
    <mergeCell ref="A1:L1"/>
    <mergeCell ref="A2:L2"/>
    <mergeCell ref="C3:G3"/>
    <mergeCell ref="H3:L3"/>
    <mergeCell ref="A3:B4"/>
    <mergeCell ref="A5:B5"/>
    <mergeCell ref="A6:A10"/>
  </mergeCells>
  <phoneticPr fontId="3" type="noConversion"/>
  <printOptions gridLines="1"/>
  <pageMargins left="0.25" right="0.25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4DE7F-5B9D-43D1-B595-78C9AA7BC62F}">
  <dimension ref="A1:L17"/>
  <sheetViews>
    <sheetView workbookViewId="0">
      <selection activeCell="E10" sqref="E10"/>
    </sheetView>
  </sheetViews>
  <sheetFormatPr defaultRowHeight="16.75"/>
  <cols>
    <col min="1" max="1" width="5.69140625" customWidth="1"/>
    <col min="2" max="2" width="9.3046875" customWidth="1"/>
    <col min="3" max="7" width="8.23046875" bestFit="1" customWidth="1"/>
    <col min="8" max="8" width="9.3046875" bestFit="1" customWidth="1"/>
    <col min="9" max="9" width="9.84375" bestFit="1" customWidth="1"/>
    <col min="10" max="10" width="9.3046875" bestFit="1" customWidth="1"/>
    <col min="11" max="11" width="9.23046875" customWidth="1"/>
    <col min="12" max="12" width="8.23046875" bestFit="1" customWidth="1"/>
  </cols>
  <sheetData>
    <row r="1" spans="1:12" ht="44.25" customHeight="1">
      <c r="A1" s="219" t="s">
        <v>51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2.5" customHeight="1" thickBot="1">
      <c r="A2" s="221" t="s">
        <v>66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ht="24" customHeight="1">
      <c r="A3" s="223" t="s">
        <v>9</v>
      </c>
      <c r="B3" s="224"/>
      <c r="C3" s="226" t="s">
        <v>10</v>
      </c>
      <c r="D3" s="227"/>
      <c r="E3" s="227"/>
      <c r="F3" s="227"/>
      <c r="G3" s="227"/>
      <c r="H3" s="228" t="s">
        <v>11</v>
      </c>
      <c r="I3" s="229"/>
      <c r="J3" s="229"/>
      <c r="K3" s="229"/>
      <c r="L3" s="230"/>
    </row>
    <row r="4" spans="1:12" ht="24" customHeight="1">
      <c r="A4" s="223"/>
      <c r="B4" s="224"/>
      <c r="C4" s="231" t="s">
        <v>12</v>
      </c>
      <c r="D4" s="233" t="s">
        <v>13</v>
      </c>
      <c r="E4" s="7"/>
      <c r="F4" s="233" t="s">
        <v>14</v>
      </c>
      <c r="G4" s="7"/>
      <c r="H4" s="231" t="s">
        <v>12</v>
      </c>
      <c r="I4" s="233" t="s">
        <v>13</v>
      </c>
      <c r="J4" s="7"/>
      <c r="K4" s="233" t="s">
        <v>14</v>
      </c>
      <c r="L4" s="24"/>
    </row>
    <row r="5" spans="1:12" ht="42.75" customHeight="1" thickBot="1">
      <c r="A5" s="225"/>
      <c r="B5" s="226"/>
      <c r="C5" s="232"/>
      <c r="D5" s="234"/>
      <c r="E5" s="1" t="s">
        <v>33</v>
      </c>
      <c r="F5" s="234"/>
      <c r="G5" s="1" t="s">
        <v>33</v>
      </c>
      <c r="H5" s="232"/>
      <c r="I5" s="234"/>
      <c r="J5" s="1" t="s">
        <v>33</v>
      </c>
      <c r="K5" s="234"/>
      <c r="L5" s="44" t="s">
        <v>33</v>
      </c>
    </row>
    <row r="6" spans="1:12" ht="36.75" customHeight="1" thickBot="1">
      <c r="A6" s="211" t="s">
        <v>20</v>
      </c>
      <c r="B6" s="200"/>
      <c r="C6" s="48">
        <f>+D6+F6</f>
        <v>3988</v>
      </c>
      <c r="D6" s="45">
        <f>SUM(D7:D11)</f>
        <v>2350</v>
      </c>
      <c r="E6" s="46">
        <f>SUM(E7:E11)</f>
        <v>58.926780341023068</v>
      </c>
      <c r="F6" s="45">
        <f>SUM(F7:F11)</f>
        <v>1638</v>
      </c>
      <c r="G6" s="47">
        <f>+F6/$C$6*100</f>
        <v>41.073219658976932</v>
      </c>
      <c r="H6" s="45">
        <f>+I6+K6</f>
        <v>16543.939999999999</v>
      </c>
      <c r="I6" s="45">
        <f>SUM(I7:I11)</f>
        <v>8883.2000000000007</v>
      </c>
      <c r="J6" s="47">
        <f>+I6/H6*100</f>
        <v>53.694585449415321</v>
      </c>
      <c r="K6" s="45">
        <f>SUM(K7:K11)</f>
        <v>7660.7399999999989</v>
      </c>
      <c r="L6" s="47">
        <f>+K6/H6*100</f>
        <v>46.305414550584686</v>
      </c>
    </row>
    <row r="7" spans="1:12" ht="24" customHeight="1">
      <c r="A7" s="212" t="s">
        <v>15</v>
      </c>
      <c r="B7" s="1" t="s">
        <v>0</v>
      </c>
      <c r="C7" s="19">
        <f>F6+F7</f>
        <v>1719</v>
      </c>
      <c r="D7" s="26">
        <v>361</v>
      </c>
      <c r="E7" s="20">
        <f t="shared" ref="E7:E15" si="0">(D7/$C$6)*100</f>
        <v>9.0521564694082244</v>
      </c>
      <c r="F7" s="26">
        <v>81</v>
      </c>
      <c r="G7" s="31">
        <f t="shared" ref="G7:G15" si="1">+F7/$C$6*100</f>
        <v>2.0310932798395189</v>
      </c>
      <c r="H7" s="30">
        <f t="shared" ref="H7:H15" si="2">+I7+K7</f>
        <v>1232.5999999999999</v>
      </c>
      <c r="I7" s="29">
        <v>989.88</v>
      </c>
      <c r="J7" s="31">
        <f>(I7/$H$6)*100</f>
        <v>5.9833389144302993</v>
      </c>
      <c r="K7" s="29">
        <v>242.72</v>
      </c>
      <c r="L7" s="20">
        <f>(K7/$H$6)*100</f>
        <v>1.4671233091996223</v>
      </c>
    </row>
    <row r="8" spans="1:12" ht="26.25" customHeight="1">
      <c r="A8" s="213"/>
      <c r="B8" s="2" t="s">
        <v>1</v>
      </c>
      <c r="C8" s="19">
        <f>F7+F8</f>
        <v>980</v>
      </c>
      <c r="D8" s="27">
        <v>1512</v>
      </c>
      <c r="E8" s="20">
        <f t="shared" si="0"/>
        <v>37.913741223671011</v>
      </c>
      <c r="F8" s="26">
        <v>899</v>
      </c>
      <c r="G8" s="31">
        <f t="shared" si="1"/>
        <v>22.542627883650955</v>
      </c>
      <c r="H8" s="30">
        <f t="shared" si="2"/>
        <v>9977.77</v>
      </c>
      <c r="I8" s="29">
        <v>5871.79</v>
      </c>
      <c r="J8" s="31">
        <f t="shared" ref="J8:J15" si="3">(I8/$H$6)*100</f>
        <v>35.492089550614907</v>
      </c>
      <c r="K8" s="29">
        <v>4105.9799999999996</v>
      </c>
      <c r="L8" s="20">
        <f t="shared" ref="L8:L15" si="4">(K8/$H$6)*100</f>
        <v>24.818634496981975</v>
      </c>
    </row>
    <row r="9" spans="1:12" ht="26.25" customHeight="1">
      <c r="A9" s="213"/>
      <c r="B9" s="2" t="s">
        <v>2</v>
      </c>
      <c r="C9" s="19">
        <f t="shared" ref="C9:C15" si="5">D9+F9</f>
        <v>901</v>
      </c>
      <c r="D9" s="26">
        <v>391</v>
      </c>
      <c r="E9" s="20">
        <f t="shared" si="0"/>
        <v>9.8044132397191586</v>
      </c>
      <c r="F9" s="26">
        <v>510</v>
      </c>
      <c r="G9" s="31">
        <f t="shared" si="1"/>
        <v>12.788365095285858</v>
      </c>
      <c r="H9" s="30">
        <f t="shared" si="2"/>
        <v>4210.33</v>
      </c>
      <c r="I9" s="29">
        <v>1634.23</v>
      </c>
      <c r="J9" s="31">
        <f t="shared" si="3"/>
        <v>9.8781185134859069</v>
      </c>
      <c r="K9" s="29">
        <v>2576.1</v>
      </c>
      <c r="L9" s="20">
        <f t="shared" si="4"/>
        <v>15.571260534068667</v>
      </c>
    </row>
    <row r="10" spans="1:12" ht="26.25" customHeight="1">
      <c r="A10" s="213"/>
      <c r="B10" s="2" t="s">
        <v>3</v>
      </c>
      <c r="C10" s="19">
        <f t="shared" si="5"/>
        <v>207</v>
      </c>
      <c r="D10" s="26">
        <v>76</v>
      </c>
      <c r="E10" s="20">
        <f t="shared" si="0"/>
        <v>1.9057171514543632</v>
      </c>
      <c r="F10" s="26">
        <v>131</v>
      </c>
      <c r="G10" s="31">
        <f t="shared" si="1"/>
        <v>3.2848545636910731</v>
      </c>
      <c r="H10" s="30">
        <f t="shared" si="2"/>
        <v>991.34</v>
      </c>
      <c r="I10" s="29">
        <v>360.6</v>
      </c>
      <c r="J10" s="31">
        <f t="shared" si="3"/>
        <v>2.1796500712647657</v>
      </c>
      <c r="K10" s="29">
        <v>630.74</v>
      </c>
      <c r="L10" s="20">
        <f t="shared" si="4"/>
        <v>3.8125138268151364</v>
      </c>
    </row>
    <row r="11" spans="1:12" ht="26.25" customHeight="1" thickBot="1">
      <c r="A11" s="214"/>
      <c r="B11" s="3" t="s">
        <v>4</v>
      </c>
      <c r="C11" s="32">
        <f t="shared" si="5"/>
        <v>27</v>
      </c>
      <c r="D11" s="33">
        <v>10</v>
      </c>
      <c r="E11" s="22">
        <f t="shared" si="0"/>
        <v>0.25075225677031093</v>
      </c>
      <c r="F11" s="33">
        <v>17</v>
      </c>
      <c r="G11" s="34">
        <f t="shared" si="1"/>
        <v>0.42627883650952858</v>
      </c>
      <c r="H11" s="35">
        <f t="shared" si="2"/>
        <v>131.9</v>
      </c>
      <c r="I11" s="36">
        <v>26.7</v>
      </c>
      <c r="J11" s="34">
        <f t="shared" si="3"/>
        <v>0.16138839961943768</v>
      </c>
      <c r="K11" s="36">
        <v>105.2</v>
      </c>
      <c r="L11" s="22">
        <f t="shared" si="4"/>
        <v>0.63588238351928272</v>
      </c>
    </row>
    <row r="12" spans="1:12" ht="26.25" customHeight="1">
      <c r="A12" s="212" t="s">
        <v>16</v>
      </c>
      <c r="B12" s="4" t="s">
        <v>5</v>
      </c>
      <c r="C12" s="37">
        <f t="shared" si="5"/>
        <v>1976</v>
      </c>
      <c r="D12" s="38">
        <v>1346</v>
      </c>
      <c r="E12" s="39">
        <f t="shared" si="0"/>
        <v>33.751253761283849</v>
      </c>
      <c r="F12" s="40">
        <v>630</v>
      </c>
      <c r="G12" s="41">
        <f t="shared" si="1"/>
        <v>15.797392176529589</v>
      </c>
      <c r="H12" s="42">
        <f t="shared" si="2"/>
        <v>7297.6299999999992</v>
      </c>
      <c r="I12" s="43">
        <v>4744.74</v>
      </c>
      <c r="J12" s="41">
        <f t="shared" si="3"/>
        <v>28.679625288776435</v>
      </c>
      <c r="K12" s="43">
        <v>2552.89</v>
      </c>
      <c r="L12" s="39">
        <f t="shared" si="4"/>
        <v>15.43096747207739</v>
      </c>
    </row>
    <row r="13" spans="1:12" ht="26.25" customHeight="1">
      <c r="A13" s="215"/>
      <c r="B13" s="4" t="s">
        <v>6</v>
      </c>
      <c r="C13" s="19">
        <f t="shared" si="5"/>
        <v>1181</v>
      </c>
      <c r="D13" s="26">
        <v>649</v>
      </c>
      <c r="E13" s="20">
        <f t="shared" si="0"/>
        <v>16.27382146439318</v>
      </c>
      <c r="F13" s="26">
        <v>532</v>
      </c>
      <c r="G13" s="31">
        <f t="shared" si="1"/>
        <v>13.340020060180541</v>
      </c>
      <c r="H13" s="30">
        <f t="shared" si="2"/>
        <v>5147.26</v>
      </c>
      <c r="I13" s="28">
        <v>2564.13</v>
      </c>
      <c r="J13" s="31">
        <f t="shared" si="3"/>
        <v>15.49890775716063</v>
      </c>
      <c r="K13" s="28">
        <v>2583.13</v>
      </c>
      <c r="L13" s="20">
        <f t="shared" si="4"/>
        <v>15.613753434792441</v>
      </c>
    </row>
    <row r="14" spans="1:12" ht="26.25" customHeight="1">
      <c r="A14" s="215"/>
      <c r="B14" s="4" t="s">
        <v>7</v>
      </c>
      <c r="C14" s="19">
        <f t="shared" si="5"/>
        <v>646</v>
      </c>
      <c r="D14" s="26">
        <v>293</v>
      </c>
      <c r="E14" s="20">
        <f t="shared" si="0"/>
        <v>7.3470411233701096</v>
      </c>
      <c r="F14" s="26">
        <v>353</v>
      </c>
      <c r="G14" s="31">
        <f t="shared" si="1"/>
        <v>8.8515546639919762</v>
      </c>
      <c r="H14" s="30">
        <f t="shared" si="2"/>
        <v>3056.96</v>
      </c>
      <c r="I14" s="28">
        <v>1265.4100000000001</v>
      </c>
      <c r="J14" s="31">
        <f t="shared" si="3"/>
        <v>7.6487825753720111</v>
      </c>
      <c r="K14" s="28">
        <v>1791.55</v>
      </c>
      <c r="L14" s="20">
        <f t="shared" si="4"/>
        <v>10.82904072427729</v>
      </c>
    </row>
    <row r="15" spans="1:12" ht="26.25" customHeight="1" thickBot="1">
      <c r="A15" s="216"/>
      <c r="B15" s="11" t="s">
        <v>8</v>
      </c>
      <c r="C15" s="21">
        <f t="shared" si="5"/>
        <v>185</v>
      </c>
      <c r="D15" s="33">
        <v>62</v>
      </c>
      <c r="E15" s="22">
        <f t="shared" si="0"/>
        <v>1.5546639919759278</v>
      </c>
      <c r="F15" s="33">
        <v>123</v>
      </c>
      <c r="G15" s="34">
        <f t="shared" si="1"/>
        <v>3.0842527582748245</v>
      </c>
      <c r="H15" s="35">
        <f t="shared" si="2"/>
        <v>1042.0899999999999</v>
      </c>
      <c r="I15" s="33">
        <v>308.92</v>
      </c>
      <c r="J15" s="34">
        <f t="shared" si="3"/>
        <v>1.8672698281062434</v>
      </c>
      <c r="K15" s="33">
        <v>733.17</v>
      </c>
      <c r="L15" s="22">
        <f t="shared" si="4"/>
        <v>4.4316529194375702</v>
      </c>
    </row>
    <row r="16" spans="1:12" ht="26.25" customHeight="1">
      <c r="A16" s="217" t="s">
        <v>63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</row>
    <row r="17" spans="3:11">
      <c r="C17" s="16"/>
      <c r="K17" s="16"/>
    </row>
  </sheetData>
  <mergeCells count="15">
    <mergeCell ref="A6:B6"/>
    <mergeCell ref="A7:A11"/>
    <mergeCell ref="A12:A15"/>
    <mergeCell ref="A16:L16"/>
    <mergeCell ref="A1:L1"/>
    <mergeCell ref="A2:L2"/>
    <mergeCell ref="A3:B5"/>
    <mergeCell ref="C3:G3"/>
    <mergeCell ref="H3:L3"/>
    <mergeCell ref="C4:C5"/>
    <mergeCell ref="D4:D5"/>
    <mergeCell ref="F4:F5"/>
    <mergeCell ref="H4:H5"/>
    <mergeCell ref="I4:I5"/>
    <mergeCell ref="K4:K5"/>
  </mergeCells>
  <phoneticPr fontId="3" type="noConversion"/>
  <printOptions gridLines="1"/>
  <pageMargins left="0.24" right="0.16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C3D92-BB26-4729-920F-095964072684}">
  <dimension ref="A1:L17"/>
  <sheetViews>
    <sheetView workbookViewId="0">
      <selection sqref="A1:L1"/>
    </sheetView>
  </sheetViews>
  <sheetFormatPr defaultRowHeight="16.75"/>
  <cols>
    <col min="1" max="1" width="5.69140625" customWidth="1"/>
    <col min="2" max="2" width="9.3046875" customWidth="1"/>
    <col min="3" max="7" width="8.23046875" bestFit="1" customWidth="1"/>
    <col min="8" max="8" width="9.3046875" bestFit="1" customWidth="1"/>
    <col min="9" max="12" width="8.23046875" bestFit="1" customWidth="1"/>
  </cols>
  <sheetData>
    <row r="1" spans="1:12" ht="44.25" customHeight="1">
      <c r="A1" s="219" t="s">
        <v>81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2.5" customHeight="1" thickBot="1">
      <c r="A2" s="221" t="s">
        <v>52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ht="24" customHeight="1">
      <c r="A3" s="223" t="s">
        <v>53</v>
      </c>
      <c r="B3" s="224"/>
      <c r="C3" s="226" t="s">
        <v>54</v>
      </c>
      <c r="D3" s="227"/>
      <c r="E3" s="227"/>
      <c r="F3" s="227"/>
      <c r="G3" s="227"/>
      <c r="H3" s="237" t="s">
        <v>55</v>
      </c>
      <c r="I3" s="225"/>
      <c r="J3" s="225"/>
      <c r="K3" s="225"/>
      <c r="L3" s="225"/>
    </row>
    <row r="4" spans="1:12" ht="24" customHeight="1">
      <c r="A4" s="223"/>
      <c r="B4" s="224"/>
      <c r="C4" s="231" t="s">
        <v>56</v>
      </c>
      <c r="D4" s="233" t="s">
        <v>57</v>
      </c>
      <c r="E4" s="7"/>
      <c r="F4" s="233" t="s">
        <v>58</v>
      </c>
      <c r="G4" s="7"/>
      <c r="H4" s="231" t="s">
        <v>56</v>
      </c>
      <c r="I4" s="233" t="s">
        <v>57</v>
      </c>
      <c r="J4" s="7"/>
      <c r="K4" s="233" t="s">
        <v>58</v>
      </c>
      <c r="L4" s="8"/>
    </row>
    <row r="5" spans="1:12" ht="42.75" customHeight="1">
      <c r="A5" s="225"/>
      <c r="B5" s="226"/>
      <c r="C5" s="227"/>
      <c r="D5" s="237"/>
      <c r="E5" s="5" t="s">
        <v>59</v>
      </c>
      <c r="F5" s="237"/>
      <c r="G5" s="5" t="s">
        <v>59</v>
      </c>
      <c r="H5" s="227"/>
      <c r="I5" s="237"/>
      <c r="J5" s="5" t="s">
        <v>59</v>
      </c>
      <c r="K5" s="237"/>
      <c r="L5" s="6" t="s">
        <v>59</v>
      </c>
    </row>
    <row r="6" spans="1:12" ht="36.75" customHeight="1">
      <c r="A6" s="235" t="s">
        <v>60</v>
      </c>
      <c r="B6" s="236"/>
      <c r="C6" s="17">
        <f t="shared" ref="C6:C15" si="0">+D6+F6</f>
        <v>4060</v>
      </c>
      <c r="D6" s="17">
        <f>SUM(D7:D11)</f>
        <v>2349</v>
      </c>
      <c r="E6" s="18">
        <f t="shared" ref="E6:E15" si="1">+D6/C6*100</f>
        <v>57.857142857142861</v>
      </c>
      <c r="F6" s="17">
        <f>SUM(F7:F11)</f>
        <v>1711</v>
      </c>
      <c r="G6" s="18">
        <f t="shared" ref="G6:G15" si="2">+F6/C6*100</f>
        <v>42.142857142857146</v>
      </c>
      <c r="H6" s="17">
        <f t="shared" ref="H6:H15" si="3">+I6+K6</f>
        <v>17377.600000000002</v>
      </c>
      <c r="I6" s="17">
        <f>SUM(I7:I11)</f>
        <v>9156.4000000000015</v>
      </c>
      <c r="J6" s="18">
        <f t="shared" ref="J6:J15" si="4">+I6/H6*100</f>
        <v>52.690820366448762</v>
      </c>
      <c r="K6" s="17">
        <f>SUM(K7:K11)</f>
        <v>8221.2000000000007</v>
      </c>
      <c r="L6" s="18">
        <f t="shared" ref="L6:L15" si="5">+K6/H6*100</f>
        <v>47.309179633551238</v>
      </c>
    </row>
    <row r="7" spans="1:12" ht="24" customHeight="1">
      <c r="A7" s="212" t="s">
        <v>61</v>
      </c>
      <c r="B7" s="1" t="s">
        <v>0</v>
      </c>
      <c r="C7" s="19">
        <f t="shared" si="0"/>
        <v>384</v>
      </c>
      <c r="D7" s="19">
        <v>320</v>
      </c>
      <c r="E7" s="20">
        <f t="shared" si="1"/>
        <v>83.333333333333343</v>
      </c>
      <c r="F7" s="19">
        <v>64</v>
      </c>
      <c r="G7" s="20">
        <f t="shared" si="2"/>
        <v>16.666666666666664</v>
      </c>
      <c r="H7" s="19">
        <f t="shared" si="3"/>
        <v>1070.5999999999999</v>
      </c>
      <c r="I7" s="19">
        <v>911</v>
      </c>
      <c r="J7" s="20">
        <f t="shared" si="4"/>
        <v>85.09247151130208</v>
      </c>
      <c r="K7" s="19">
        <v>159.6</v>
      </c>
      <c r="L7" s="20">
        <f t="shared" si="5"/>
        <v>14.907528488697928</v>
      </c>
    </row>
    <row r="8" spans="1:12" ht="26.25" customHeight="1">
      <c r="A8" s="213"/>
      <c r="B8" s="2" t="s">
        <v>1</v>
      </c>
      <c r="C8" s="19">
        <f t="shared" si="0"/>
        <v>2399</v>
      </c>
      <c r="D8" s="19">
        <v>1491</v>
      </c>
      <c r="E8" s="20">
        <f t="shared" si="1"/>
        <v>62.150896206752812</v>
      </c>
      <c r="F8" s="19">
        <v>908</v>
      </c>
      <c r="G8" s="20">
        <f t="shared" si="2"/>
        <v>37.849103793247188</v>
      </c>
      <c r="H8" s="19">
        <f t="shared" si="3"/>
        <v>10443.5</v>
      </c>
      <c r="I8" s="19">
        <v>6071</v>
      </c>
      <c r="J8" s="20">
        <f t="shared" si="4"/>
        <v>58.131852348350641</v>
      </c>
      <c r="K8" s="19">
        <v>4372.5</v>
      </c>
      <c r="L8" s="20">
        <f t="shared" si="5"/>
        <v>41.868147651649352</v>
      </c>
    </row>
    <row r="9" spans="1:12" ht="26.25" customHeight="1">
      <c r="A9" s="213"/>
      <c r="B9" s="2" t="s">
        <v>2</v>
      </c>
      <c r="C9" s="19">
        <f t="shared" si="0"/>
        <v>969</v>
      </c>
      <c r="D9" s="19">
        <v>425</v>
      </c>
      <c r="E9" s="20">
        <f t="shared" si="1"/>
        <v>43.859649122807014</v>
      </c>
      <c r="F9" s="19">
        <v>544</v>
      </c>
      <c r="G9" s="20">
        <f t="shared" si="2"/>
        <v>56.140350877192979</v>
      </c>
      <c r="H9" s="19">
        <f t="shared" si="3"/>
        <v>4410.8999999999996</v>
      </c>
      <c r="I9" s="19">
        <v>1692.2</v>
      </c>
      <c r="J9" s="20">
        <f t="shared" si="4"/>
        <v>38.364052687660113</v>
      </c>
      <c r="K9" s="19">
        <v>2718.7</v>
      </c>
      <c r="L9" s="20">
        <f t="shared" si="5"/>
        <v>61.635947312339887</v>
      </c>
    </row>
    <row r="10" spans="1:12" ht="26.25" customHeight="1">
      <c r="A10" s="213"/>
      <c r="B10" s="2" t="s">
        <v>3</v>
      </c>
      <c r="C10" s="19">
        <f t="shared" si="0"/>
        <v>267</v>
      </c>
      <c r="D10" s="19">
        <v>95</v>
      </c>
      <c r="E10" s="20">
        <f t="shared" si="1"/>
        <v>35.580524344569284</v>
      </c>
      <c r="F10" s="19">
        <v>172</v>
      </c>
      <c r="G10" s="20">
        <f t="shared" si="2"/>
        <v>64.419475655430716</v>
      </c>
      <c r="H10" s="19">
        <f t="shared" si="3"/>
        <v>1220.5</v>
      </c>
      <c r="I10" s="19">
        <v>428.2</v>
      </c>
      <c r="J10" s="20">
        <f t="shared" si="4"/>
        <v>35.083981974600569</v>
      </c>
      <c r="K10" s="19">
        <v>792.3</v>
      </c>
      <c r="L10" s="20">
        <f t="shared" si="5"/>
        <v>64.916018025399424</v>
      </c>
    </row>
    <row r="11" spans="1:12" ht="26.25" customHeight="1">
      <c r="A11" s="214"/>
      <c r="B11" s="3" t="s">
        <v>4</v>
      </c>
      <c r="C11" s="19">
        <f t="shared" si="0"/>
        <v>41</v>
      </c>
      <c r="D11" s="19">
        <v>18</v>
      </c>
      <c r="E11" s="20">
        <f t="shared" si="1"/>
        <v>43.902439024390247</v>
      </c>
      <c r="F11" s="19">
        <v>23</v>
      </c>
      <c r="G11" s="20">
        <f t="shared" si="2"/>
        <v>56.09756097560976</v>
      </c>
      <c r="H11" s="19">
        <f t="shared" si="3"/>
        <v>232.1</v>
      </c>
      <c r="I11" s="19">
        <v>54</v>
      </c>
      <c r="J11" s="20">
        <f t="shared" si="4"/>
        <v>23.265833692373977</v>
      </c>
      <c r="K11" s="19">
        <v>178.1</v>
      </c>
      <c r="L11" s="20">
        <f t="shared" si="5"/>
        <v>76.734166307626012</v>
      </c>
    </row>
    <row r="12" spans="1:12" ht="26.25" customHeight="1">
      <c r="A12" s="212" t="s">
        <v>62</v>
      </c>
      <c r="B12" s="4" t="s">
        <v>5</v>
      </c>
      <c r="C12" s="19">
        <f t="shared" si="0"/>
        <v>1763</v>
      </c>
      <c r="D12" s="19">
        <v>1227</v>
      </c>
      <c r="E12" s="20">
        <f t="shared" si="1"/>
        <v>69.597277368122519</v>
      </c>
      <c r="F12" s="19">
        <v>536</v>
      </c>
      <c r="G12" s="20">
        <f t="shared" si="2"/>
        <v>30.402722631877481</v>
      </c>
      <c r="H12" s="19">
        <f t="shared" si="3"/>
        <v>6812.3</v>
      </c>
      <c r="I12" s="19">
        <v>4432.1000000000004</v>
      </c>
      <c r="J12" s="20">
        <f t="shared" si="4"/>
        <v>65.060258649795216</v>
      </c>
      <c r="K12" s="19">
        <v>2380.1999999999998</v>
      </c>
      <c r="L12" s="20">
        <f t="shared" si="5"/>
        <v>34.93974135020477</v>
      </c>
    </row>
    <row r="13" spans="1:12" ht="26.25" customHeight="1">
      <c r="A13" s="215"/>
      <c r="B13" s="4" t="s">
        <v>6</v>
      </c>
      <c r="C13" s="19">
        <f t="shared" si="0"/>
        <v>1216</v>
      </c>
      <c r="D13" s="19">
        <v>692</v>
      </c>
      <c r="E13" s="20">
        <f t="shared" si="1"/>
        <v>56.907894736842103</v>
      </c>
      <c r="F13" s="19">
        <v>524</v>
      </c>
      <c r="G13" s="20">
        <f t="shared" si="2"/>
        <v>43.09210526315789</v>
      </c>
      <c r="H13" s="19">
        <f t="shared" si="3"/>
        <v>5393.2000000000007</v>
      </c>
      <c r="I13" s="19">
        <v>2864.4</v>
      </c>
      <c r="J13" s="20">
        <f t="shared" si="4"/>
        <v>53.111325372691532</v>
      </c>
      <c r="K13" s="19">
        <v>2528.8000000000002</v>
      </c>
      <c r="L13" s="20">
        <f t="shared" si="5"/>
        <v>46.888674627308461</v>
      </c>
    </row>
    <row r="14" spans="1:12" ht="26.25" customHeight="1">
      <c r="A14" s="215"/>
      <c r="B14" s="4" t="s">
        <v>7</v>
      </c>
      <c r="C14" s="19">
        <f t="shared" si="0"/>
        <v>853</v>
      </c>
      <c r="D14" s="19">
        <v>355</v>
      </c>
      <c r="E14" s="20">
        <f t="shared" si="1"/>
        <v>41.617819460726849</v>
      </c>
      <c r="F14" s="19">
        <v>498</v>
      </c>
      <c r="G14" s="20">
        <f t="shared" si="2"/>
        <v>58.382180539273151</v>
      </c>
      <c r="H14" s="19">
        <f t="shared" si="3"/>
        <v>3952.2</v>
      </c>
      <c r="I14" s="19">
        <v>1523.1</v>
      </c>
      <c r="J14" s="20">
        <f t="shared" si="4"/>
        <v>38.538029451950813</v>
      </c>
      <c r="K14" s="19">
        <v>2429.1</v>
      </c>
      <c r="L14" s="20">
        <f t="shared" si="5"/>
        <v>61.46197054804918</v>
      </c>
    </row>
    <row r="15" spans="1:12" ht="26.25" customHeight="1" thickBot="1">
      <c r="A15" s="216"/>
      <c r="B15" s="11" t="s">
        <v>8</v>
      </c>
      <c r="C15" s="21">
        <f t="shared" si="0"/>
        <v>228</v>
      </c>
      <c r="D15" s="21">
        <v>75</v>
      </c>
      <c r="E15" s="22">
        <f t="shared" si="1"/>
        <v>32.894736842105267</v>
      </c>
      <c r="F15" s="21">
        <v>153</v>
      </c>
      <c r="G15" s="22">
        <f t="shared" si="2"/>
        <v>67.10526315789474</v>
      </c>
      <c r="H15" s="21">
        <f t="shared" si="3"/>
        <v>1219.9000000000001</v>
      </c>
      <c r="I15" s="21">
        <v>336.7</v>
      </c>
      <c r="J15" s="22">
        <f t="shared" si="4"/>
        <v>27.600623001885399</v>
      </c>
      <c r="K15" s="21">
        <v>883.2</v>
      </c>
      <c r="L15" s="22">
        <f t="shared" si="5"/>
        <v>72.39937699811459</v>
      </c>
    </row>
    <row r="16" spans="1:12" ht="26.25" customHeight="1">
      <c r="A16" s="217" t="s">
        <v>63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</row>
    <row r="17" spans="3:11">
      <c r="C17" s="16"/>
      <c r="D17" s="16"/>
      <c r="E17" s="16"/>
      <c r="F17" s="16"/>
      <c r="G17" s="16"/>
      <c r="H17" s="16"/>
      <c r="I17" s="16"/>
      <c r="J17" s="16"/>
      <c r="K17" s="16"/>
    </row>
  </sheetData>
  <mergeCells count="15">
    <mergeCell ref="A6:B6"/>
    <mergeCell ref="A7:A11"/>
    <mergeCell ref="A12:A15"/>
    <mergeCell ref="A16:L16"/>
    <mergeCell ref="A1:L1"/>
    <mergeCell ref="A2:L2"/>
    <mergeCell ref="A3:B5"/>
    <mergeCell ref="C3:G3"/>
    <mergeCell ref="H3:L3"/>
    <mergeCell ref="C4:C5"/>
    <mergeCell ref="D4:D5"/>
    <mergeCell ref="F4:F5"/>
    <mergeCell ref="H4:H5"/>
    <mergeCell ref="I4:I5"/>
    <mergeCell ref="K4:K5"/>
  </mergeCells>
  <phoneticPr fontId="3" type="noConversion"/>
  <printOptions gridLines="1"/>
  <pageMargins left="0.24" right="0.16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D4FD6-3579-489B-A0E2-4D25ED3E7199}">
  <sheetPr>
    <pageSetUpPr fitToPage="1"/>
  </sheetPr>
  <dimension ref="A1:L16"/>
  <sheetViews>
    <sheetView workbookViewId="0">
      <selection activeCell="C6" sqref="C6"/>
    </sheetView>
  </sheetViews>
  <sheetFormatPr defaultRowHeight="16.75"/>
  <cols>
    <col min="1" max="1" width="5.69140625" customWidth="1"/>
    <col min="2" max="2" width="14.84375" customWidth="1"/>
    <col min="3" max="7" width="8.84375" customWidth="1"/>
    <col min="8" max="8" width="9.3046875" customWidth="1"/>
    <col min="9" max="12" width="8.84375" customWidth="1"/>
  </cols>
  <sheetData>
    <row r="1" spans="1:12" ht="44.25" customHeight="1">
      <c r="A1" s="219" t="s">
        <v>46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2.5" customHeight="1" thickBot="1">
      <c r="A2" s="221" t="s">
        <v>48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ht="24" customHeight="1">
      <c r="A3" s="223" t="s">
        <v>9</v>
      </c>
      <c r="B3" s="224"/>
      <c r="C3" s="226" t="s">
        <v>10</v>
      </c>
      <c r="D3" s="227"/>
      <c r="E3" s="227"/>
      <c r="F3" s="227"/>
      <c r="G3" s="227"/>
      <c r="H3" s="237" t="s">
        <v>11</v>
      </c>
      <c r="I3" s="225"/>
      <c r="J3" s="225"/>
      <c r="K3" s="225"/>
      <c r="L3" s="225"/>
    </row>
    <row r="4" spans="1:12" ht="24" customHeight="1">
      <c r="A4" s="223"/>
      <c r="B4" s="224"/>
      <c r="C4" s="231" t="s">
        <v>12</v>
      </c>
      <c r="D4" s="233" t="s">
        <v>13</v>
      </c>
      <c r="E4" s="7"/>
      <c r="F4" s="233" t="s">
        <v>14</v>
      </c>
      <c r="G4" s="7"/>
      <c r="H4" s="231" t="s">
        <v>12</v>
      </c>
      <c r="I4" s="233" t="s">
        <v>13</v>
      </c>
      <c r="J4" s="7"/>
      <c r="K4" s="233" t="s">
        <v>14</v>
      </c>
      <c r="L4" s="8"/>
    </row>
    <row r="5" spans="1:12" ht="42.75" customHeight="1">
      <c r="A5" s="225"/>
      <c r="B5" s="226"/>
      <c r="C5" s="227"/>
      <c r="D5" s="237"/>
      <c r="E5" s="5" t="s">
        <v>33</v>
      </c>
      <c r="F5" s="237"/>
      <c r="G5" s="5" t="s">
        <v>33</v>
      </c>
      <c r="H5" s="227"/>
      <c r="I5" s="237"/>
      <c r="J5" s="5" t="s">
        <v>33</v>
      </c>
      <c r="K5" s="237"/>
      <c r="L5" s="6" t="s">
        <v>33</v>
      </c>
    </row>
    <row r="6" spans="1:12" ht="36.75" customHeight="1">
      <c r="A6" s="235" t="s">
        <v>20</v>
      </c>
      <c r="B6" s="236"/>
      <c r="C6" s="12">
        <v>4210</v>
      </c>
      <c r="D6" s="12">
        <v>2435</v>
      </c>
      <c r="E6" s="13">
        <v>57.838479809976249</v>
      </c>
      <c r="F6" s="12">
        <v>1775</v>
      </c>
      <c r="G6" s="13">
        <v>42.161520190023758</v>
      </c>
      <c r="H6" s="12">
        <v>18431.809999999998</v>
      </c>
      <c r="I6" s="12">
        <v>9964.2000000000007</v>
      </c>
      <c r="J6" s="13">
        <v>54.05980204874075</v>
      </c>
      <c r="K6" s="12">
        <v>8467.6099999999988</v>
      </c>
      <c r="L6" s="13">
        <v>45.940197951259258</v>
      </c>
    </row>
    <row r="7" spans="1:12" ht="26.25" customHeight="1">
      <c r="A7" s="212" t="s">
        <v>15</v>
      </c>
      <c r="B7" s="1" t="s">
        <v>0</v>
      </c>
      <c r="C7" s="9">
        <v>319</v>
      </c>
      <c r="D7" s="9">
        <v>279</v>
      </c>
      <c r="E7" s="10">
        <v>87.460815047021939</v>
      </c>
      <c r="F7" s="9">
        <v>40</v>
      </c>
      <c r="G7" s="10">
        <v>12.539184952978054</v>
      </c>
      <c r="H7" s="9">
        <v>1019.8</v>
      </c>
      <c r="I7" s="9">
        <v>903.31</v>
      </c>
      <c r="J7" s="10">
        <v>88.577171994508731</v>
      </c>
      <c r="K7" s="9">
        <v>116.49</v>
      </c>
      <c r="L7" s="10">
        <v>11.422828005491272</v>
      </c>
    </row>
    <row r="8" spans="1:12" ht="26.25" customHeight="1">
      <c r="A8" s="213"/>
      <c r="B8" s="2" t="s">
        <v>1</v>
      </c>
      <c r="C8" s="9">
        <v>2466</v>
      </c>
      <c r="D8" s="9">
        <v>1567</v>
      </c>
      <c r="E8" s="10">
        <v>63.544201135442016</v>
      </c>
      <c r="F8" s="9">
        <v>899</v>
      </c>
      <c r="G8" s="10">
        <v>36.455798864557984</v>
      </c>
      <c r="H8" s="9">
        <v>10969.98</v>
      </c>
      <c r="I8" s="9">
        <v>6510.46</v>
      </c>
      <c r="J8" s="10">
        <v>59.347965994468545</v>
      </c>
      <c r="K8" s="9">
        <v>4459.5200000000004</v>
      </c>
      <c r="L8" s="10">
        <v>40.652034005531469</v>
      </c>
    </row>
    <row r="9" spans="1:12" ht="26.25" customHeight="1">
      <c r="A9" s="213"/>
      <c r="B9" s="2" t="s">
        <v>2</v>
      </c>
      <c r="C9" s="9">
        <v>1123</v>
      </c>
      <c r="D9" s="9">
        <v>473</v>
      </c>
      <c r="E9" s="10">
        <v>42.119323241317893</v>
      </c>
      <c r="F9" s="9">
        <v>650</v>
      </c>
      <c r="G9" s="10">
        <v>57.880676758682107</v>
      </c>
      <c r="H9" s="9">
        <v>5153.8899999999994</v>
      </c>
      <c r="I9" s="9">
        <v>2095.33</v>
      </c>
      <c r="J9" s="10">
        <v>40.65531084287791</v>
      </c>
      <c r="K9" s="9">
        <v>3058.56</v>
      </c>
      <c r="L9" s="10">
        <v>59.344689157122097</v>
      </c>
    </row>
    <row r="10" spans="1:12" ht="26.25" customHeight="1">
      <c r="A10" s="213"/>
      <c r="B10" s="2" t="s">
        <v>3</v>
      </c>
      <c r="C10" s="9">
        <v>258</v>
      </c>
      <c r="D10" s="9">
        <v>95</v>
      </c>
      <c r="E10" s="10">
        <v>36.821705426356587</v>
      </c>
      <c r="F10" s="9">
        <v>163</v>
      </c>
      <c r="G10" s="10">
        <v>63.178294573643413</v>
      </c>
      <c r="H10" s="9">
        <v>1093.96</v>
      </c>
      <c r="I10" s="9">
        <v>385.5</v>
      </c>
      <c r="J10" s="10">
        <v>35.238948407620022</v>
      </c>
      <c r="K10" s="9">
        <v>708.46</v>
      </c>
      <c r="L10" s="10">
        <v>64.761051592379985</v>
      </c>
    </row>
    <row r="11" spans="1:12" ht="26.25" customHeight="1">
      <c r="A11" s="214"/>
      <c r="B11" s="3" t="s">
        <v>4</v>
      </c>
      <c r="C11" s="9">
        <v>44</v>
      </c>
      <c r="D11" s="9">
        <v>21</v>
      </c>
      <c r="E11" s="10">
        <v>47.727272727272727</v>
      </c>
      <c r="F11" s="9">
        <v>23</v>
      </c>
      <c r="G11" s="10">
        <v>52.272727272727273</v>
      </c>
      <c r="H11" s="9">
        <v>194.18</v>
      </c>
      <c r="I11" s="9">
        <v>69.599999999999994</v>
      </c>
      <c r="J11" s="10">
        <v>35.843032238129567</v>
      </c>
      <c r="K11" s="9">
        <v>124.58</v>
      </c>
      <c r="L11" s="10">
        <v>64.156967761870433</v>
      </c>
    </row>
    <row r="12" spans="1:12" ht="26.25" customHeight="1">
      <c r="A12" s="212" t="s">
        <v>16</v>
      </c>
      <c r="B12" s="4" t="s">
        <v>5</v>
      </c>
      <c r="C12" s="9">
        <v>1665</v>
      </c>
      <c r="D12" s="9">
        <v>1174</v>
      </c>
      <c r="E12" s="10">
        <v>70.510510510510514</v>
      </c>
      <c r="F12" s="9">
        <v>491</v>
      </c>
      <c r="G12" s="10">
        <v>29.48948948948949</v>
      </c>
      <c r="H12" s="9">
        <v>6802.34</v>
      </c>
      <c r="I12" s="9">
        <v>4599.2299999999996</v>
      </c>
      <c r="J12" s="10">
        <v>67.612468650493796</v>
      </c>
      <c r="K12" s="9">
        <v>2203.11</v>
      </c>
      <c r="L12" s="10">
        <v>32.387531349506197</v>
      </c>
    </row>
    <row r="13" spans="1:12" ht="26.25" customHeight="1">
      <c r="A13" s="215"/>
      <c r="B13" s="4" t="s">
        <v>6</v>
      </c>
      <c r="C13" s="9">
        <v>1418</v>
      </c>
      <c r="D13" s="9">
        <v>810</v>
      </c>
      <c r="E13" s="10">
        <v>57.122708039492245</v>
      </c>
      <c r="F13" s="9">
        <v>608</v>
      </c>
      <c r="G13" s="10">
        <v>42.877291960507755</v>
      </c>
      <c r="H13" s="9">
        <v>6251.33</v>
      </c>
      <c r="I13" s="9">
        <v>3284.4</v>
      </c>
      <c r="J13" s="10">
        <v>52.539219654057625</v>
      </c>
      <c r="K13" s="9">
        <v>2966.93</v>
      </c>
      <c r="L13" s="10">
        <v>47.460780345942382</v>
      </c>
    </row>
    <row r="14" spans="1:12" ht="26.25" customHeight="1">
      <c r="A14" s="215"/>
      <c r="B14" s="4" t="s">
        <v>7</v>
      </c>
      <c r="C14" s="9">
        <v>902</v>
      </c>
      <c r="D14" s="9">
        <v>378</v>
      </c>
      <c r="E14" s="10">
        <v>41.906873614190687</v>
      </c>
      <c r="F14" s="9">
        <v>524</v>
      </c>
      <c r="G14" s="10">
        <v>58.093126385809313</v>
      </c>
      <c r="H14" s="9">
        <v>4239.16</v>
      </c>
      <c r="I14" s="9">
        <v>1735.47</v>
      </c>
      <c r="J14" s="10">
        <v>40.939006784362938</v>
      </c>
      <c r="K14" s="9">
        <v>2503.69</v>
      </c>
      <c r="L14" s="10">
        <v>59.060993215637062</v>
      </c>
    </row>
    <row r="15" spans="1:12" ht="26.25" customHeight="1" thickBot="1">
      <c r="A15" s="216"/>
      <c r="B15" s="11" t="s">
        <v>8</v>
      </c>
      <c r="C15" s="14">
        <v>225</v>
      </c>
      <c r="D15" s="14">
        <v>73</v>
      </c>
      <c r="E15" s="15">
        <v>32.444444444444443</v>
      </c>
      <c r="F15" s="14">
        <v>152</v>
      </c>
      <c r="G15" s="15">
        <v>67.555555555555557</v>
      </c>
      <c r="H15" s="14">
        <v>1138.98</v>
      </c>
      <c r="I15" s="14">
        <v>345.1</v>
      </c>
      <c r="J15" s="15">
        <v>30.299039491474826</v>
      </c>
      <c r="K15" s="14">
        <v>793.88</v>
      </c>
      <c r="L15" s="15">
        <v>69.700960508525171</v>
      </c>
    </row>
    <row r="16" spans="1:12" ht="26.25" customHeight="1">
      <c r="A16" s="217" t="s">
        <v>19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</row>
  </sheetData>
  <mergeCells count="15">
    <mergeCell ref="A7:A11"/>
    <mergeCell ref="A12:A15"/>
    <mergeCell ref="A16:L16"/>
    <mergeCell ref="A1:L1"/>
    <mergeCell ref="A2:L2"/>
    <mergeCell ref="A3:B5"/>
    <mergeCell ref="C3:G3"/>
    <mergeCell ref="H3:L3"/>
    <mergeCell ref="C4:C5"/>
    <mergeCell ref="D4:D5"/>
    <mergeCell ref="F4:F5"/>
    <mergeCell ref="H4:H5"/>
    <mergeCell ref="I4:I5"/>
    <mergeCell ref="K4:K5"/>
    <mergeCell ref="A6:B6"/>
  </mergeCells>
  <phoneticPr fontId="3" type="noConversion"/>
  <printOptions horizontalCentered="1"/>
  <pageMargins left="0.51181102362204722" right="0.51181102362204722" top="0.55118110236220474" bottom="0.55118110236220474" header="0.31496062992125984" footer="0.31496062992125984"/>
  <pageSetup paperSize="9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8BA82-74E4-4535-A1F5-C9AF88A7E50C}">
  <sheetPr>
    <pageSetUpPr fitToPage="1"/>
  </sheetPr>
  <dimension ref="A1:L16"/>
  <sheetViews>
    <sheetView workbookViewId="0">
      <selection activeCell="N9" sqref="N9"/>
    </sheetView>
  </sheetViews>
  <sheetFormatPr defaultRowHeight="16.75"/>
  <cols>
    <col min="1" max="1" width="5.69140625" customWidth="1"/>
    <col min="2" max="2" width="14.84375" customWidth="1"/>
    <col min="3" max="12" width="8.84375" customWidth="1"/>
  </cols>
  <sheetData>
    <row r="1" spans="1:12" ht="44.25" customHeight="1">
      <c r="A1" s="219" t="s">
        <v>46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2.5" customHeight="1" thickBot="1">
      <c r="A2" s="221" t="s">
        <v>47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ht="24" customHeight="1">
      <c r="A3" s="223" t="s">
        <v>9</v>
      </c>
      <c r="B3" s="224"/>
      <c r="C3" s="226" t="s">
        <v>10</v>
      </c>
      <c r="D3" s="227"/>
      <c r="E3" s="227"/>
      <c r="F3" s="227"/>
      <c r="G3" s="227"/>
      <c r="H3" s="237" t="s">
        <v>11</v>
      </c>
      <c r="I3" s="225"/>
      <c r="J3" s="225"/>
      <c r="K3" s="225"/>
      <c r="L3" s="225"/>
    </row>
    <row r="4" spans="1:12" ht="24" customHeight="1">
      <c r="A4" s="223"/>
      <c r="B4" s="224"/>
      <c r="C4" s="231" t="s">
        <v>12</v>
      </c>
      <c r="D4" s="233" t="s">
        <v>13</v>
      </c>
      <c r="E4" s="7"/>
      <c r="F4" s="233" t="s">
        <v>14</v>
      </c>
      <c r="G4" s="7"/>
      <c r="H4" s="231" t="s">
        <v>12</v>
      </c>
      <c r="I4" s="233" t="s">
        <v>13</v>
      </c>
      <c r="J4" s="7"/>
      <c r="K4" s="233" t="s">
        <v>14</v>
      </c>
      <c r="L4" s="8"/>
    </row>
    <row r="5" spans="1:12" ht="42.75" customHeight="1">
      <c r="A5" s="225"/>
      <c r="B5" s="226"/>
      <c r="C5" s="227"/>
      <c r="D5" s="237"/>
      <c r="E5" s="5" t="s">
        <v>33</v>
      </c>
      <c r="F5" s="237"/>
      <c r="G5" s="5" t="s">
        <v>33</v>
      </c>
      <c r="H5" s="227"/>
      <c r="I5" s="237"/>
      <c r="J5" s="5" t="s">
        <v>33</v>
      </c>
      <c r="K5" s="237"/>
      <c r="L5" s="6" t="s">
        <v>33</v>
      </c>
    </row>
    <row r="6" spans="1:12" ht="36.75" customHeight="1">
      <c r="A6" s="235" t="s">
        <v>20</v>
      </c>
      <c r="B6" s="236"/>
      <c r="C6" s="12">
        <f t="shared" ref="C6:C15" si="0">+D6+F6</f>
        <v>3841</v>
      </c>
      <c r="D6" s="12">
        <f>SUM(D7:D11)</f>
        <v>2290</v>
      </c>
      <c r="E6" s="13">
        <f t="shared" ref="E6:E15" si="1">+D6/C6*100</f>
        <v>59.619890653475657</v>
      </c>
      <c r="F6" s="12">
        <f>SUM(F7:F11)</f>
        <v>1551</v>
      </c>
      <c r="G6" s="13">
        <f t="shared" ref="G6:G15" si="2">+F6/C6*100</f>
        <v>40.380109346524343</v>
      </c>
      <c r="H6" s="12">
        <f t="shared" ref="H6:H15" si="3">+I6+K6</f>
        <v>17611.64</v>
      </c>
      <c r="I6" s="12">
        <f>SUM(I7:I11)</f>
        <v>9266.6799999999985</v>
      </c>
      <c r="J6" s="13">
        <f t="shared" ref="J6:J15" si="4">+I6/H6*100</f>
        <v>52.616792076149629</v>
      </c>
      <c r="K6" s="12">
        <f>SUM(K7:K11)</f>
        <v>8344.9599999999991</v>
      </c>
      <c r="L6" s="13">
        <f t="shared" ref="L6:L15" si="5">+K6/H6*100</f>
        <v>47.383207923850357</v>
      </c>
    </row>
    <row r="7" spans="1:12" ht="26.25" customHeight="1">
      <c r="A7" s="212" t="s">
        <v>15</v>
      </c>
      <c r="B7" s="1" t="s">
        <v>0</v>
      </c>
      <c r="C7" s="9">
        <f t="shared" si="0"/>
        <v>321</v>
      </c>
      <c r="D7" s="9">
        <v>289</v>
      </c>
      <c r="E7" s="10">
        <f t="shared" si="1"/>
        <v>90.031152647975077</v>
      </c>
      <c r="F7" s="9">
        <v>32</v>
      </c>
      <c r="G7" s="10">
        <f t="shared" si="2"/>
        <v>9.9688473520249214</v>
      </c>
      <c r="H7" s="9">
        <f t="shared" si="3"/>
        <v>932.56999999999994</v>
      </c>
      <c r="I7" s="9">
        <v>815.4</v>
      </c>
      <c r="J7" s="10">
        <f t="shared" si="4"/>
        <v>87.435795704343917</v>
      </c>
      <c r="K7" s="9">
        <v>117.17</v>
      </c>
      <c r="L7" s="10">
        <f t="shared" si="5"/>
        <v>12.564204295656092</v>
      </c>
    </row>
    <row r="8" spans="1:12" ht="26.25" customHeight="1">
      <c r="A8" s="213"/>
      <c r="B8" s="2" t="s">
        <v>1</v>
      </c>
      <c r="C8" s="9">
        <f t="shared" si="0"/>
        <v>2194</v>
      </c>
      <c r="D8" s="9">
        <v>1421</v>
      </c>
      <c r="E8" s="10">
        <f t="shared" si="1"/>
        <v>64.767547857793986</v>
      </c>
      <c r="F8" s="9">
        <v>773</v>
      </c>
      <c r="G8" s="10">
        <f t="shared" si="2"/>
        <v>35.232452142206014</v>
      </c>
      <c r="H8" s="9">
        <f t="shared" si="3"/>
        <v>9891.2100000000009</v>
      </c>
      <c r="I8" s="9">
        <v>5864.77</v>
      </c>
      <c r="J8" s="10">
        <f t="shared" si="4"/>
        <v>59.292745781355357</v>
      </c>
      <c r="K8" s="9">
        <v>4026.44</v>
      </c>
      <c r="L8" s="10">
        <f t="shared" si="5"/>
        <v>40.707254218644636</v>
      </c>
    </row>
    <row r="9" spans="1:12" ht="26.25" customHeight="1">
      <c r="A9" s="213"/>
      <c r="B9" s="2" t="s">
        <v>2</v>
      </c>
      <c r="C9" s="9">
        <f t="shared" si="0"/>
        <v>997</v>
      </c>
      <c r="D9" s="9">
        <v>441</v>
      </c>
      <c r="E9" s="10">
        <f t="shared" si="1"/>
        <v>44.232698094282846</v>
      </c>
      <c r="F9" s="9">
        <v>556</v>
      </c>
      <c r="G9" s="10">
        <f t="shared" si="2"/>
        <v>55.767301905717147</v>
      </c>
      <c r="H9" s="9">
        <f t="shared" si="3"/>
        <v>4976.63</v>
      </c>
      <c r="I9" s="9">
        <v>1991.04</v>
      </c>
      <c r="J9" s="10">
        <f t="shared" si="4"/>
        <v>40.00779644056319</v>
      </c>
      <c r="K9" s="9">
        <v>2985.59</v>
      </c>
      <c r="L9" s="10">
        <f t="shared" si="5"/>
        <v>59.99220355943681</v>
      </c>
    </row>
    <row r="10" spans="1:12" ht="26.25" customHeight="1">
      <c r="A10" s="213"/>
      <c r="B10" s="2" t="s">
        <v>3</v>
      </c>
      <c r="C10" s="9">
        <f t="shared" si="0"/>
        <v>279</v>
      </c>
      <c r="D10" s="9">
        <v>114</v>
      </c>
      <c r="E10" s="10">
        <f t="shared" si="1"/>
        <v>40.86021505376344</v>
      </c>
      <c r="F10" s="9">
        <v>165</v>
      </c>
      <c r="G10" s="10">
        <f t="shared" si="2"/>
        <v>59.13978494623656</v>
      </c>
      <c r="H10" s="9">
        <f t="shared" si="3"/>
        <v>1600.67</v>
      </c>
      <c r="I10" s="9">
        <v>524.39</v>
      </c>
      <c r="J10" s="10">
        <f t="shared" si="4"/>
        <v>32.760656475101044</v>
      </c>
      <c r="K10" s="9">
        <v>1076.28</v>
      </c>
      <c r="L10" s="10">
        <f t="shared" si="5"/>
        <v>67.239343524898942</v>
      </c>
    </row>
    <row r="11" spans="1:12" ht="26.25" customHeight="1">
      <c r="A11" s="214"/>
      <c r="B11" s="3" t="s">
        <v>4</v>
      </c>
      <c r="C11" s="9">
        <f t="shared" si="0"/>
        <v>50</v>
      </c>
      <c r="D11" s="9">
        <v>25</v>
      </c>
      <c r="E11" s="10">
        <f t="shared" si="1"/>
        <v>50</v>
      </c>
      <c r="F11" s="9">
        <v>25</v>
      </c>
      <c r="G11" s="10">
        <f t="shared" si="2"/>
        <v>50</v>
      </c>
      <c r="H11" s="9">
        <f t="shared" si="3"/>
        <v>210.56</v>
      </c>
      <c r="I11" s="9">
        <v>71.08</v>
      </c>
      <c r="J11" s="10">
        <f t="shared" si="4"/>
        <v>33.757598784194528</v>
      </c>
      <c r="K11" s="9">
        <v>139.47999999999999</v>
      </c>
      <c r="L11" s="10">
        <f t="shared" si="5"/>
        <v>66.242401215805472</v>
      </c>
    </row>
    <row r="12" spans="1:12" ht="26.25" customHeight="1">
      <c r="A12" s="212" t="s">
        <v>16</v>
      </c>
      <c r="B12" s="4" t="s">
        <v>5</v>
      </c>
      <c r="C12" s="9">
        <f t="shared" si="0"/>
        <v>1453</v>
      </c>
      <c r="D12" s="9">
        <v>1057</v>
      </c>
      <c r="E12" s="10">
        <f t="shared" si="1"/>
        <v>72.746042670337232</v>
      </c>
      <c r="F12" s="9">
        <v>396</v>
      </c>
      <c r="G12" s="10">
        <f t="shared" si="2"/>
        <v>27.253957329662764</v>
      </c>
      <c r="H12" s="9">
        <f t="shared" si="3"/>
        <v>5951.25</v>
      </c>
      <c r="I12" s="9">
        <v>4032.66</v>
      </c>
      <c r="J12" s="10">
        <f t="shared" si="4"/>
        <v>67.761562696912421</v>
      </c>
      <c r="K12" s="9">
        <v>1918.59</v>
      </c>
      <c r="L12" s="10">
        <f t="shared" si="5"/>
        <v>32.238437303087586</v>
      </c>
    </row>
    <row r="13" spans="1:12" ht="26.25" customHeight="1">
      <c r="A13" s="215"/>
      <c r="B13" s="4" t="s">
        <v>6</v>
      </c>
      <c r="C13" s="9">
        <f t="shared" si="0"/>
        <v>1250</v>
      </c>
      <c r="D13" s="9">
        <v>748</v>
      </c>
      <c r="E13" s="10">
        <f t="shared" si="1"/>
        <v>59.84</v>
      </c>
      <c r="F13" s="9">
        <v>502</v>
      </c>
      <c r="G13" s="10">
        <f t="shared" si="2"/>
        <v>40.160000000000004</v>
      </c>
      <c r="H13" s="9">
        <f t="shared" si="3"/>
        <v>5653.02</v>
      </c>
      <c r="I13" s="9">
        <v>3027.14</v>
      </c>
      <c r="J13" s="10">
        <f t="shared" si="4"/>
        <v>53.54907642286777</v>
      </c>
      <c r="K13" s="9">
        <v>2625.88</v>
      </c>
      <c r="L13" s="10">
        <f t="shared" si="5"/>
        <v>46.450923577132222</v>
      </c>
    </row>
    <row r="14" spans="1:12" ht="26.25" customHeight="1">
      <c r="A14" s="215"/>
      <c r="B14" s="4" t="s">
        <v>7</v>
      </c>
      <c r="C14" s="9">
        <f t="shared" si="0"/>
        <v>911</v>
      </c>
      <c r="D14" s="9">
        <v>400</v>
      </c>
      <c r="E14" s="10">
        <f t="shared" si="1"/>
        <v>43.907793633369927</v>
      </c>
      <c r="F14" s="9">
        <v>511</v>
      </c>
      <c r="G14" s="10">
        <f t="shared" si="2"/>
        <v>56.09220636663008</v>
      </c>
      <c r="H14" s="9">
        <f t="shared" si="3"/>
        <v>4848.7299999999996</v>
      </c>
      <c r="I14" s="9">
        <v>1829.21</v>
      </c>
      <c r="J14" s="10">
        <f t="shared" si="4"/>
        <v>37.725548751941233</v>
      </c>
      <c r="K14" s="9">
        <v>3019.52</v>
      </c>
      <c r="L14" s="10">
        <f t="shared" si="5"/>
        <v>62.274451248058767</v>
      </c>
    </row>
    <row r="15" spans="1:12" ht="26.25" customHeight="1" thickBot="1">
      <c r="A15" s="216"/>
      <c r="B15" s="11" t="s">
        <v>8</v>
      </c>
      <c r="C15" s="14">
        <f t="shared" si="0"/>
        <v>227</v>
      </c>
      <c r="D15" s="14">
        <v>85</v>
      </c>
      <c r="E15" s="15">
        <f t="shared" si="1"/>
        <v>37.444933920704848</v>
      </c>
      <c r="F15" s="14">
        <v>142</v>
      </c>
      <c r="G15" s="15">
        <f t="shared" si="2"/>
        <v>62.555066079295152</v>
      </c>
      <c r="H15" s="14">
        <f t="shared" si="3"/>
        <v>1158.6400000000001</v>
      </c>
      <c r="I15" s="14">
        <v>377.67</v>
      </c>
      <c r="J15" s="15">
        <f t="shared" si="4"/>
        <v>32.595974590899672</v>
      </c>
      <c r="K15" s="14">
        <v>780.97</v>
      </c>
      <c r="L15" s="15">
        <f t="shared" si="5"/>
        <v>67.404025409100328</v>
      </c>
    </row>
    <row r="16" spans="1:12" ht="26.25" customHeight="1">
      <c r="A16" s="217" t="s">
        <v>19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</row>
  </sheetData>
  <mergeCells count="15">
    <mergeCell ref="A7:A11"/>
    <mergeCell ref="A12:A15"/>
    <mergeCell ref="A16:L16"/>
    <mergeCell ref="A1:L1"/>
    <mergeCell ref="A2:L2"/>
    <mergeCell ref="A3:B5"/>
    <mergeCell ref="C3:G3"/>
    <mergeCell ref="H3:L3"/>
    <mergeCell ref="C4:C5"/>
    <mergeCell ref="D4:D5"/>
    <mergeCell ref="F4:F5"/>
    <mergeCell ref="H4:H5"/>
    <mergeCell ref="I4:I5"/>
    <mergeCell ref="K4:K5"/>
    <mergeCell ref="A6:B6"/>
  </mergeCells>
  <phoneticPr fontId="3" type="noConversion"/>
  <printOptions horizontalCentered="1"/>
  <pageMargins left="0.51181102362204722" right="0.51181102362204722" top="0.55118110236220474" bottom="0.55118110236220474" header="0.31496062992125984" footer="0.31496062992125984"/>
  <pageSetup paperSize="9" orientation="landscape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9950-DF08-48CB-A7E4-94143A799E81}">
  <dimension ref="A1:L17"/>
  <sheetViews>
    <sheetView workbookViewId="0">
      <selection activeCell="A2" sqref="A2:L2"/>
    </sheetView>
  </sheetViews>
  <sheetFormatPr defaultRowHeight="16.75"/>
  <cols>
    <col min="1" max="1" width="5.69140625" customWidth="1"/>
    <col min="2" max="2" width="14.84375" customWidth="1"/>
    <col min="3" max="12" width="8.84375" customWidth="1"/>
  </cols>
  <sheetData>
    <row r="1" spans="1:12" ht="44.25" customHeight="1">
      <c r="A1" s="219" t="s">
        <v>46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2.5" customHeight="1" thickBot="1">
      <c r="A2" s="221" t="s">
        <v>45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ht="24" customHeight="1">
      <c r="A3" s="223" t="s">
        <v>34</v>
      </c>
      <c r="B3" s="224"/>
      <c r="C3" s="226" t="s">
        <v>35</v>
      </c>
      <c r="D3" s="227"/>
      <c r="E3" s="227"/>
      <c r="F3" s="227"/>
      <c r="G3" s="227"/>
      <c r="H3" s="237" t="s">
        <v>36</v>
      </c>
      <c r="I3" s="225"/>
      <c r="J3" s="225"/>
      <c r="K3" s="225"/>
      <c r="L3" s="225"/>
    </row>
    <row r="4" spans="1:12" ht="24" customHeight="1">
      <c r="A4" s="223"/>
      <c r="B4" s="224"/>
      <c r="C4" s="231" t="s">
        <v>37</v>
      </c>
      <c r="D4" s="233" t="s">
        <v>38</v>
      </c>
      <c r="E4" s="7"/>
      <c r="F4" s="233" t="s">
        <v>39</v>
      </c>
      <c r="G4" s="7"/>
      <c r="H4" s="231" t="s">
        <v>37</v>
      </c>
      <c r="I4" s="233" t="s">
        <v>38</v>
      </c>
      <c r="J4" s="7"/>
      <c r="K4" s="233" t="s">
        <v>39</v>
      </c>
      <c r="L4" s="8"/>
    </row>
    <row r="5" spans="1:12" ht="42.75" customHeight="1">
      <c r="A5" s="225"/>
      <c r="B5" s="226"/>
      <c r="C5" s="227"/>
      <c r="D5" s="237"/>
      <c r="E5" s="5" t="s">
        <v>40</v>
      </c>
      <c r="F5" s="237"/>
      <c r="G5" s="5" t="s">
        <v>40</v>
      </c>
      <c r="H5" s="227"/>
      <c r="I5" s="237"/>
      <c r="J5" s="5" t="s">
        <v>40</v>
      </c>
      <c r="K5" s="237"/>
      <c r="L5" s="6" t="s">
        <v>40</v>
      </c>
    </row>
    <row r="6" spans="1:12" ht="36.75" customHeight="1">
      <c r="A6" s="235" t="s">
        <v>41</v>
      </c>
      <c r="B6" s="236"/>
      <c r="C6" s="12">
        <f t="shared" ref="C6:C15" si="0">+D6+F6</f>
        <v>2761</v>
      </c>
      <c r="D6" s="12">
        <f>SUM(D7:D11)</f>
        <v>1583</v>
      </c>
      <c r="E6" s="13">
        <f t="shared" ref="E6:E15" si="1">+D6/C6*100</f>
        <v>57.334299166968492</v>
      </c>
      <c r="F6" s="12">
        <f>SUM(F7:F11)</f>
        <v>1178</v>
      </c>
      <c r="G6" s="13">
        <f t="shared" ref="G6:G15" si="2">+F6/C6*100</f>
        <v>42.665700833031508</v>
      </c>
      <c r="H6" s="12">
        <f t="shared" ref="H6:H15" si="3">+I6+K6</f>
        <v>19057.809999999998</v>
      </c>
      <c r="I6" s="12">
        <f>SUM(I7:I11)</f>
        <v>10092.09</v>
      </c>
      <c r="J6" s="13">
        <f t="shared" ref="J6:J15" si="4">+I6/H6*100</f>
        <v>52.95514017612728</v>
      </c>
      <c r="K6" s="12">
        <f>SUM(K7:K11)</f>
        <v>8965.7199999999993</v>
      </c>
      <c r="L6" s="13">
        <f t="shared" ref="L6:L15" si="5">+K6/H6*100</f>
        <v>47.044859823872734</v>
      </c>
    </row>
    <row r="7" spans="1:12" ht="24" customHeight="1">
      <c r="A7" s="212" t="s">
        <v>42</v>
      </c>
      <c r="B7" s="1" t="s">
        <v>0</v>
      </c>
      <c r="C7" s="9">
        <f t="shared" si="0"/>
        <v>195</v>
      </c>
      <c r="D7" s="9">
        <v>172</v>
      </c>
      <c r="E7" s="10">
        <f t="shared" si="1"/>
        <v>88.205128205128204</v>
      </c>
      <c r="F7" s="9">
        <v>23</v>
      </c>
      <c r="G7" s="10">
        <f t="shared" si="2"/>
        <v>11.794871794871794</v>
      </c>
      <c r="H7" s="9">
        <f t="shared" si="3"/>
        <v>925.58</v>
      </c>
      <c r="I7" s="9">
        <v>790.71</v>
      </c>
      <c r="J7" s="10">
        <f t="shared" si="4"/>
        <v>85.428596123511753</v>
      </c>
      <c r="K7" s="9">
        <v>134.87</v>
      </c>
      <c r="L7" s="10">
        <f t="shared" si="5"/>
        <v>14.571403876488256</v>
      </c>
    </row>
    <row r="8" spans="1:12" ht="26.25" customHeight="1">
      <c r="A8" s="213"/>
      <c r="B8" s="2" t="s">
        <v>1</v>
      </c>
      <c r="C8" s="9">
        <f t="shared" si="0"/>
        <v>1549</v>
      </c>
      <c r="D8" s="9">
        <v>971</v>
      </c>
      <c r="E8" s="10">
        <f t="shared" si="1"/>
        <v>62.685603615235642</v>
      </c>
      <c r="F8" s="9">
        <v>578</v>
      </c>
      <c r="G8" s="10">
        <f t="shared" si="2"/>
        <v>37.314396384764365</v>
      </c>
      <c r="H8" s="9">
        <f t="shared" si="3"/>
        <v>10522.5</v>
      </c>
      <c r="I8" s="9">
        <v>6357.44</v>
      </c>
      <c r="J8" s="10">
        <f t="shared" si="4"/>
        <v>60.417581373247799</v>
      </c>
      <c r="K8" s="9">
        <v>4165.0600000000004</v>
      </c>
      <c r="L8" s="10">
        <f t="shared" si="5"/>
        <v>39.582418626752201</v>
      </c>
    </row>
    <row r="9" spans="1:12" ht="26.25" customHeight="1">
      <c r="A9" s="213"/>
      <c r="B9" s="2" t="s">
        <v>2</v>
      </c>
      <c r="C9" s="9">
        <f t="shared" si="0"/>
        <v>773</v>
      </c>
      <c r="D9" s="9">
        <v>342</v>
      </c>
      <c r="E9" s="10">
        <f t="shared" si="1"/>
        <v>44.243208279430789</v>
      </c>
      <c r="F9" s="9">
        <v>431</v>
      </c>
      <c r="G9" s="10">
        <f t="shared" si="2"/>
        <v>55.756791720569211</v>
      </c>
      <c r="H9" s="9">
        <f t="shared" si="3"/>
        <v>5796.74</v>
      </c>
      <c r="I9" s="9">
        <v>2296.4299999999998</v>
      </c>
      <c r="J9" s="10">
        <f t="shared" si="4"/>
        <v>39.615887550588781</v>
      </c>
      <c r="K9" s="9">
        <v>3500.31</v>
      </c>
      <c r="L9" s="10">
        <f t="shared" si="5"/>
        <v>60.384112449411219</v>
      </c>
    </row>
    <row r="10" spans="1:12" ht="26.25" customHeight="1">
      <c r="A10" s="213"/>
      <c r="B10" s="2" t="s">
        <v>3</v>
      </c>
      <c r="C10" s="9">
        <f t="shared" si="0"/>
        <v>205</v>
      </c>
      <c r="D10" s="9">
        <v>81</v>
      </c>
      <c r="E10" s="10">
        <f t="shared" si="1"/>
        <v>39.512195121951223</v>
      </c>
      <c r="F10" s="9">
        <v>124</v>
      </c>
      <c r="G10" s="10">
        <f t="shared" si="2"/>
        <v>60.487804878048777</v>
      </c>
      <c r="H10" s="9">
        <f t="shared" si="3"/>
        <v>1532.08</v>
      </c>
      <c r="I10" s="9">
        <v>533.9</v>
      </c>
      <c r="J10" s="10">
        <f t="shared" si="4"/>
        <v>34.848049710197905</v>
      </c>
      <c r="K10" s="9">
        <v>998.18</v>
      </c>
      <c r="L10" s="10">
        <f t="shared" si="5"/>
        <v>65.151950289802102</v>
      </c>
    </row>
    <row r="11" spans="1:12" ht="26.25" customHeight="1">
      <c r="A11" s="214"/>
      <c r="B11" s="3" t="s">
        <v>4</v>
      </c>
      <c r="C11" s="9">
        <f t="shared" si="0"/>
        <v>39</v>
      </c>
      <c r="D11" s="9">
        <v>17</v>
      </c>
      <c r="E11" s="10">
        <f t="shared" si="1"/>
        <v>43.589743589743591</v>
      </c>
      <c r="F11" s="9">
        <v>22</v>
      </c>
      <c r="G11" s="10">
        <f t="shared" si="2"/>
        <v>56.410256410256409</v>
      </c>
      <c r="H11" s="9">
        <f t="shared" si="3"/>
        <v>280.91000000000003</v>
      </c>
      <c r="I11" s="9">
        <v>113.61</v>
      </c>
      <c r="J11" s="10">
        <f t="shared" si="4"/>
        <v>40.443558435085968</v>
      </c>
      <c r="K11" s="9">
        <v>167.3</v>
      </c>
      <c r="L11" s="10">
        <f t="shared" si="5"/>
        <v>59.556441564914032</v>
      </c>
    </row>
    <row r="12" spans="1:12" ht="26.25" customHeight="1">
      <c r="A12" s="212" t="s">
        <v>43</v>
      </c>
      <c r="B12" s="4" t="s">
        <v>5</v>
      </c>
      <c r="C12" s="9">
        <f t="shared" si="0"/>
        <v>1054</v>
      </c>
      <c r="D12" s="9">
        <v>751</v>
      </c>
      <c r="E12" s="10">
        <f t="shared" si="1"/>
        <v>71.252371916508537</v>
      </c>
      <c r="F12" s="9">
        <v>303</v>
      </c>
      <c r="G12" s="10">
        <f t="shared" si="2"/>
        <v>28.74762808349146</v>
      </c>
      <c r="H12" s="9">
        <f t="shared" si="3"/>
        <v>6353.01</v>
      </c>
      <c r="I12" s="9">
        <v>4327.57</v>
      </c>
      <c r="J12" s="10">
        <f t="shared" si="4"/>
        <v>68.118419457863283</v>
      </c>
      <c r="K12" s="9">
        <v>2025.44</v>
      </c>
      <c r="L12" s="10">
        <f t="shared" si="5"/>
        <v>31.881580542136717</v>
      </c>
    </row>
    <row r="13" spans="1:12" ht="26.25" customHeight="1">
      <c r="A13" s="215"/>
      <c r="B13" s="4" t="s">
        <v>6</v>
      </c>
      <c r="C13" s="9">
        <f t="shared" si="0"/>
        <v>887</v>
      </c>
      <c r="D13" s="9">
        <v>504</v>
      </c>
      <c r="E13" s="10">
        <f t="shared" si="1"/>
        <v>56.820744081172492</v>
      </c>
      <c r="F13" s="9">
        <v>383</v>
      </c>
      <c r="G13" s="10">
        <f t="shared" si="2"/>
        <v>43.179255918827508</v>
      </c>
      <c r="H13" s="9">
        <f t="shared" si="3"/>
        <v>6311.53</v>
      </c>
      <c r="I13" s="9">
        <v>3330.18</v>
      </c>
      <c r="J13" s="10">
        <f t="shared" si="4"/>
        <v>52.763434539644116</v>
      </c>
      <c r="K13" s="9">
        <v>2981.35</v>
      </c>
      <c r="L13" s="10">
        <f t="shared" si="5"/>
        <v>47.236565460355891</v>
      </c>
    </row>
    <row r="14" spans="1:12" ht="26.25" customHeight="1">
      <c r="A14" s="215"/>
      <c r="B14" s="4" t="s">
        <v>7</v>
      </c>
      <c r="C14" s="9">
        <f t="shared" si="0"/>
        <v>624</v>
      </c>
      <c r="D14" s="9">
        <v>265</v>
      </c>
      <c r="E14" s="10">
        <f t="shared" si="1"/>
        <v>42.467948717948715</v>
      </c>
      <c r="F14" s="9">
        <v>359</v>
      </c>
      <c r="G14" s="10">
        <f t="shared" si="2"/>
        <v>57.532051282051277</v>
      </c>
      <c r="H14" s="9">
        <f t="shared" si="3"/>
        <v>4827.49</v>
      </c>
      <c r="I14" s="9">
        <v>2000.76</v>
      </c>
      <c r="J14" s="10">
        <f t="shared" si="4"/>
        <v>41.445140228151686</v>
      </c>
      <c r="K14" s="9">
        <v>2826.73</v>
      </c>
      <c r="L14" s="10">
        <f t="shared" si="5"/>
        <v>58.554859771848314</v>
      </c>
    </row>
    <row r="15" spans="1:12" ht="26.25" customHeight="1" thickBot="1">
      <c r="A15" s="216"/>
      <c r="B15" s="11" t="s">
        <v>8</v>
      </c>
      <c r="C15" s="14">
        <f t="shared" si="0"/>
        <v>196</v>
      </c>
      <c r="D15" s="14">
        <v>63</v>
      </c>
      <c r="E15" s="15">
        <f t="shared" si="1"/>
        <v>32.142857142857146</v>
      </c>
      <c r="F15" s="14">
        <v>133</v>
      </c>
      <c r="G15" s="15">
        <f t="shared" si="2"/>
        <v>67.857142857142861</v>
      </c>
      <c r="H15" s="14">
        <f t="shared" si="3"/>
        <v>1565.78</v>
      </c>
      <c r="I15" s="14">
        <v>433.58</v>
      </c>
      <c r="J15" s="15">
        <f t="shared" si="4"/>
        <v>27.690991071542619</v>
      </c>
      <c r="K15" s="14">
        <v>1132.2</v>
      </c>
      <c r="L15" s="15">
        <f t="shared" si="5"/>
        <v>72.309008928457388</v>
      </c>
    </row>
    <row r="16" spans="1:12" ht="26.25" customHeight="1">
      <c r="A16" s="217" t="s">
        <v>44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</row>
    <row r="17" spans="3:11">
      <c r="C17" s="16"/>
      <c r="D17" s="16"/>
      <c r="E17" s="16"/>
      <c r="F17" s="16"/>
      <c r="G17" s="16"/>
      <c r="H17" s="16"/>
      <c r="I17" s="16"/>
      <c r="J17" s="16"/>
      <c r="K17" s="16"/>
    </row>
  </sheetData>
  <mergeCells count="15">
    <mergeCell ref="A1:L1"/>
    <mergeCell ref="A16:L16"/>
    <mergeCell ref="A12:A15"/>
    <mergeCell ref="C4:C5"/>
    <mergeCell ref="H4:H5"/>
    <mergeCell ref="A6:B6"/>
    <mergeCell ref="C3:G3"/>
    <mergeCell ref="H3:L3"/>
    <mergeCell ref="A3:B5"/>
    <mergeCell ref="K4:K5"/>
    <mergeCell ref="A2:L2"/>
    <mergeCell ref="A7:A11"/>
    <mergeCell ref="D4:D5"/>
    <mergeCell ref="F4:F5"/>
    <mergeCell ref="I4:I5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6A81D-B4EC-4476-B475-556695A6CBC6}">
  <dimension ref="A1:L17"/>
  <sheetViews>
    <sheetView workbookViewId="0">
      <selection activeCell="A2" sqref="A2:L2"/>
    </sheetView>
  </sheetViews>
  <sheetFormatPr defaultRowHeight="16.75"/>
  <cols>
    <col min="1" max="1" width="5.69140625" customWidth="1"/>
    <col min="2" max="2" width="14.84375" customWidth="1"/>
    <col min="3" max="12" width="8.84375" customWidth="1"/>
  </cols>
  <sheetData>
    <row r="1" spans="1:12" ht="44.25" customHeight="1">
      <c r="A1" s="219" t="s">
        <v>21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2.5" customHeight="1" thickBot="1">
      <c r="A2" s="221" t="s">
        <v>32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ht="24" customHeight="1">
      <c r="A3" s="223" t="s">
        <v>22</v>
      </c>
      <c r="B3" s="224"/>
      <c r="C3" s="226" t="s">
        <v>23</v>
      </c>
      <c r="D3" s="227"/>
      <c r="E3" s="227"/>
      <c r="F3" s="227"/>
      <c r="G3" s="227"/>
      <c r="H3" s="237" t="s">
        <v>24</v>
      </c>
      <c r="I3" s="225"/>
      <c r="J3" s="225"/>
      <c r="K3" s="225"/>
      <c r="L3" s="225"/>
    </row>
    <row r="4" spans="1:12" ht="24" customHeight="1">
      <c r="A4" s="223"/>
      <c r="B4" s="224"/>
      <c r="C4" s="231" t="s">
        <v>25</v>
      </c>
      <c r="D4" s="233" t="s">
        <v>26</v>
      </c>
      <c r="E4" s="7"/>
      <c r="F4" s="233" t="s">
        <v>27</v>
      </c>
      <c r="G4" s="7"/>
      <c r="H4" s="231" t="s">
        <v>25</v>
      </c>
      <c r="I4" s="233" t="s">
        <v>26</v>
      </c>
      <c r="J4" s="7"/>
      <c r="K4" s="233" t="s">
        <v>27</v>
      </c>
      <c r="L4" s="8"/>
    </row>
    <row r="5" spans="1:12" ht="42.75" customHeight="1">
      <c r="A5" s="225"/>
      <c r="B5" s="226"/>
      <c r="C5" s="227"/>
      <c r="D5" s="237"/>
      <c r="E5" s="5" t="s">
        <v>33</v>
      </c>
      <c r="F5" s="237"/>
      <c r="G5" s="5" t="s">
        <v>33</v>
      </c>
      <c r="H5" s="227"/>
      <c r="I5" s="237"/>
      <c r="J5" s="5" t="s">
        <v>33</v>
      </c>
      <c r="K5" s="237"/>
      <c r="L5" s="6" t="s">
        <v>33</v>
      </c>
    </row>
    <row r="6" spans="1:12" ht="36.75" customHeight="1">
      <c r="A6" s="235" t="s">
        <v>28</v>
      </c>
      <c r="B6" s="236"/>
      <c r="C6" s="12">
        <f>+D6+F6</f>
        <v>2493</v>
      </c>
      <c r="D6" s="12">
        <f>SUM(D7:D11)</f>
        <v>1468</v>
      </c>
      <c r="E6" s="13">
        <f>+D6/C6*100</f>
        <v>58.884877657440839</v>
      </c>
      <c r="F6" s="12">
        <f>SUM(F7:F11)</f>
        <v>1025</v>
      </c>
      <c r="G6" s="13">
        <f>+F6/C6*100</f>
        <v>41.115122342559168</v>
      </c>
      <c r="H6" s="12">
        <f t="shared" ref="H6:H15" si="0">+I6+K6</f>
        <v>17832.7</v>
      </c>
      <c r="I6" s="12">
        <f>SUM(I7:I11)</f>
        <v>9978.3000000000011</v>
      </c>
      <c r="J6" s="13">
        <f t="shared" ref="J6:J15" si="1">+I6/H6*100</f>
        <v>55.955071301597627</v>
      </c>
      <c r="K6" s="12">
        <f>SUM(K7:K11)</f>
        <v>7854.4000000000005</v>
      </c>
      <c r="L6" s="13">
        <f t="shared" ref="L6:L15" si="2">+K6/H6*100</f>
        <v>44.044928698402373</v>
      </c>
    </row>
    <row r="7" spans="1:12" ht="24" customHeight="1">
      <c r="A7" s="212" t="s">
        <v>29</v>
      </c>
      <c r="B7" s="1" t="s">
        <v>0</v>
      </c>
      <c r="C7" s="9">
        <f t="shared" ref="C7:C15" si="3">+D7+F7</f>
        <v>181</v>
      </c>
      <c r="D7" s="9">
        <v>162</v>
      </c>
      <c r="E7" s="10">
        <f t="shared" ref="E7:E15" si="4">+D7/C7*100</f>
        <v>89.502762430939228</v>
      </c>
      <c r="F7" s="9">
        <v>19</v>
      </c>
      <c r="G7" s="10">
        <f t="shared" ref="G7:G15" si="5">+F7/C7*100</f>
        <v>10.497237569060774</v>
      </c>
      <c r="H7" s="9">
        <f t="shared" si="0"/>
        <v>916.5</v>
      </c>
      <c r="I7" s="9">
        <v>786.9</v>
      </c>
      <c r="J7" s="10">
        <f t="shared" si="1"/>
        <v>85.859247135842878</v>
      </c>
      <c r="K7" s="9">
        <v>129.6</v>
      </c>
      <c r="L7" s="10">
        <f t="shared" si="2"/>
        <v>14.140752864157118</v>
      </c>
    </row>
    <row r="8" spans="1:12" ht="26.25" customHeight="1">
      <c r="A8" s="213"/>
      <c r="B8" s="2" t="s">
        <v>1</v>
      </c>
      <c r="C8" s="9">
        <f t="shared" si="3"/>
        <v>1343</v>
      </c>
      <c r="D8" s="9">
        <v>861</v>
      </c>
      <c r="E8" s="10">
        <f t="shared" si="4"/>
        <v>64.110201042442299</v>
      </c>
      <c r="F8" s="9">
        <v>482</v>
      </c>
      <c r="G8" s="10">
        <f t="shared" si="5"/>
        <v>35.889798957557709</v>
      </c>
      <c r="H8" s="9">
        <f t="shared" si="0"/>
        <v>9798.2999999999993</v>
      </c>
      <c r="I8" s="9">
        <v>6010.3</v>
      </c>
      <c r="J8" s="10">
        <f t="shared" si="1"/>
        <v>61.340232489309379</v>
      </c>
      <c r="K8" s="9">
        <v>3788</v>
      </c>
      <c r="L8" s="10">
        <f t="shared" si="2"/>
        <v>38.659767510690635</v>
      </c>
    </row>
    <row r="9" spans="1:12" ht="26.25" customHeight="1">
      <c r="A9" s="213"/>
      <c r="B9" s="2" t="s">
        <v>2</v>
      </c>
      <c r="C9" s="9">
        <f t="shared" si="3"/>
        <v>761</v>
      </c>
      <c r="D9" s="9">
        <v>358</v>
      </c>
      <c r="E9" s="10">
        <f t="shared" si="4"/>
        <v>47.043363994743757</v>
      </c>
      <c r="F9" s="9">
        <v>403</v>
      </c>
      <c r="G9" s="10">
        <f t="shared" si="5"/>
        <v>52.956636005256243</v>
      </c>
      <c r="H9" s="9">
        <f t="shared" si="0"/>
        <v>5591.4</v>
      </c>
      <c r="I9" s="9">
        <v>2545.9</v>
      </c>
      <c r="J9" s="10">
        <f t="shared" si="1"/>
        <v>45.532424795221239</v>
      </c>
      <c r="K9" s="9">
        <v>3045.5</v>
      </c>
      <c r="L9" s="10">
        <f t="shared" si="2"/>
        <v>54.467575204778775</v>
      </c>
    </row>
    <row r="10" spans="1:12" ht="26.25" customHeight="1">
      <c r="A10" s="213"/>
      <c r="B10" s="2" t="s">
        <v>3</v>
      </c>
      <c r="C10" s="9">
        <f t="shared" si="3"/>
        <v>173</v>
      </c>
      <c r="D10" s="9">
        <v>71</v>
      </c>
      <c r="E10" s="10">
        <f t="shared" si="4"/>
        <v>41.040462427745666</v>
      </c>
      <c r="F10" s="9">
        <v>102</v>
      </c>
      <c r="G10" s="10">
        <f t="shared" si="5"/>
        <v>58.959537572254341</v>
      </c>
      <c r="H10" s="9">
        <f t="shared" si="0"/>
        <v>1287.9000000000001</v>
      </c>
      <c r="I10" s="9">
        <v>525.70000000000005</v>
      </c>
      <c r="J10" s="10">
        <f t="shared" si="1"/>
        <v>40.818386520692599</v>
      </c>
      <c r="K10" s="9">
        <v>762.2</v>
      </c>
      <c r="L10" s="10">
        <f t="shared" si="2"/>
        <v>59.181613479307401</v>
      </c>
    </row>
    <row r="11" spans="1:12" ht="26.25" customHeight="1">
      <c r="A11" s="214"/>
      <c r="B11" s="3" t="s">
        <v>4</v>
      </c>
      <c r="C11" s="9">
        <f t="shared" si="3"/>
        <v>35</v>
      </c>
      <c r="D11" s="9">
        <v>16</v>
      </c>
      <c r="E11" s="10">
        <f t="shared" si="4"/>
        <v>45.714285714285715</v>
      </c>
      <c r="F11" s="9">
        <v>19</v>
      </c>
      <c r="G11" s="10">
        <f t="shared" si="5"/>
        <v>54.285714285714285</v>
      </c>
      <c r="H11" s="9">
        <f t="shared" si="0"/>
        <v>238.6</v>
      </c>
      <c r="I11" s="9">
        <v>109.5</v>
      </c>
      <c r="J11" s="10">
        <f t="shared" si="1"/>
        <v>45.892707460184411</v>
      </c>
      <c r="K11" s="9">
        <v>129.1</v>
      </c>
      <c r="L11" s="10">
        <f t="shared" si="2"/>
        <v>54.107292539815589</v>
      </c>
    </row>
    <row r="12" spans="1:12" ht="26.25" customHeight="1">
      <c r="A12" s="212" t="s">
        <v>30</v>
      </c>
      <c r="B12" s="4" t="s">
        <v>5</v>
      </c>
      <c r="C12" s="9">
        <f t="shared" si="3"/>
        <v>993</v>
      </c>
      <c r="D12" s="9">
        <v>709</v>
      </c>
      <c r="E12" s="10">
        <f t="shared" si="4"/>
        <v>71.399798590130914</v>
      </c>
      <c r="F12" s="9">
        <v>284</v>
      </c>
      <c r="G12" s="10">
        <f t="shared" si="5"/>
        <v>28.600201409869086</v>
      </c>
      <c r="H12" s="9">
        <f t="shared" si="0"/>
        <v>6461.2</v>
      </c>
      <c r="I12" s="9">
        <v>4434</v>
      </c>
      <c r="J12" s="10">
        <f t="shared" si="1"/>
        <v>68.62502321550177</v>
      </c>
      <c r="K12" s="9">
        <v>2027.2</v>
      </c>
      <c r="L12" s="10">
        <f t="shared" si="2"/>
        <v>31.374976784498237</v>
      </c>
    </row>
    <row r="13" spans="1:12" ht="26.25" customHeight="1">
      <c r="A13" s="215"/>
      <c r="B13" s="4" t="s">
        <v>6</v>
      </c>
      <c r="C13" s="9">
        <f t="shared" si="3"/>
        <v>748</v>
      </c>
      <c r="D13" s="9">
        <v>419</v>
      </c>
      <c r="E13" s="10">
        <f t="shared" si="4"/>
        <v>56.016042780748663</v>
      </c>
      <c r="F13" s="9">
        <v>329</v>
      </c>
      <c r="G13" s="10">
        <f t="shared" si="5"/>
        <v>43.983957219251337</v>
      </c>
      <c r="H13" s="9">
        <f t="shared" si="0"/>
        <v>5469.7939999999999</v>
      </c>
      <c r="I13" s="9">
        <v>2954.9</v>
      </c>
      <c r="J13" s="10">
        <f t="shared" si="1"/>
        <v>54.022144161187789</v>
      </c>
      <c r="K13" s="9">
        <v>2514.8939999999998</v>
      </c>
      <c r="L13" s="10">
        <f t="shared" si="2"/>
        <v>45.977855838812211</v>
      </c>
    </row>
    <row r="14" spans="1:12" ht="26.25" customHeight="1">
      <c r="A14" s="215"/>
      <c r="B14" s="4" t="s">
        <v>7</v>
      </c>
      <c r="C14" s="9">
        <f t="shared" si="3"/>
        <v>584</v>
      </c>
      <c r="D14" s="9">
        <v>272</v>
      </c>
      <c r="E14" s="10">
        <f t="shared" si="4"/>
        <v>46.575342465753423</v>
      </c>
      <c r="F14" s="9">
        <v>312</v>
      </c>
      <c r="G14" s="10">
        <f t="shared" si="5"/>
        <v>53.424657534246577</v>
      </c>
      <c r="H14" s="9">
        <f t="shared" si="0"/>
        <v>4420.2</v>
      </c>
      <c r="I14" s="9">
        <v>1996.5</v>
      </c>
      <c r="J14" s="10">
        <f t="shared" si="1"/>
        <v>45.167639473327</v>
      </c>
      <c r="K14" s="9">
        <v>2423.6999999999998</v>
      </c>
      <c r="L14" s="10">
        <f t="shared" si="2"/>
        <v>54.832360526673</v>
      </c>
    </row>
    <row r="15" spans="1:12" ht="26.25" customHeight="1" thickBot="1">
      <c r="A15" s="216"/>
      <c r="B15" s="11" t="s">
        <v>8</v>
      </c>
      <c r="C15" s="14">
        <f t="shared" si="3"/>
        <v>168</v>
      </c>
      <c r="D15" s="14">
        <v>68</v>
      </c>
      <c r="E15" s="15">
        <f t="shared" si="4"/>
        <v>40.476190476190474</v>
      </c>
      <c r="F15" s="14">
        <v>100</v>
      </c>
      <c r="G15" s="15">
        <f t="shared" si="5"/>
        <v>59.523809523809526</v>
      </c>
      <c r="H15" s="14">
        <f t="shared" si="0"/>
        <v>1481.6</v>
      </c>
      <c r="I15" s="14">
        <v>593</v>
      </c>
      <c r="J15" s="15">
        <f t="shared" si="1"/>
        <v>40.024298056155509</v>
      </c>
      <c r="K15" s="14">
        <v>888.6</v>
      </c>
      <c r="L15" s="15">
        <f t="shared" si="2"/>
        <v>59.975701943844498</v>
      </c>
    </row>
    <row r="16" spans="1:12" ht="26.25" customHeight="1">
      <c r="A16" s="217" t="s">
        <v>31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</row>
    <row r="17" spans="3:11">
      <c r="C17" s="16"/>
      <c r="D17" s="16"/>
      <c r="E17" s="16"/>
      <c r="F17" s="16"/>
      <c r="G17" s="16"/>
      <c r="H17" s="16"/>
      <c r="I17" s="16"/>
      <c r="J17" s="16"/>
      <c r="K17" s="16"/>
    </row>
  </sheetData>
  <mergeCells count="15">
    <mergeCell ref="A1:L1"/>
    <mergeCell ref="A16:L16"/>
    <mergeCell ref="A12:A15"/>
    <mergeCell ref="C4:C5"/>
    <mergeCell ref="H4:H5"/>
    <mergeCell ref="A6:B6"/>
    <mergeCell ref="C3:G3"/>
    <mergeCell ref="H3:L3"/>
    <mergeCell ref="A3:B5"/>
    <mergeCell ref="K4:K5"/>
    <mergeCell ref="A7:A11"/>
    <mergeCell ref="D4:D5"/>
    <mergeCell ref="F4:F5"/>
    <mergeCell ref="I4:I5"/>
    <mergeCell ref="A2:L2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54624-4B75-49EA-9B22-5972AF13BB2E}">
  <dimension ref="A1:L16"/>
  <sheetViews>
    <sheetView workbookViewId="0">
      <selection activeCell="A2" sqref="A2:L2"/>
    </sheetView>
  </sheetViews>
  <sheetFormatPr defaultRowHeight="16.75"/>
  <cols>
    <col min="1" max="1" width="5.69140625" customWidth="1"/>
    <col min="2" max="2" width="14.84375" customWidth="1"/>
    <col min="3" max="7" width="8.84375" customWidth="1"/>
    <col min="8" max="8" width="10" customWidth="1"/>
    <col min="9" max="12" width="8.84375" customWidth="1"/>
  </cols>
  <sheetData>
    <row r="1" spans="1:12" ht="44.25" customHeight="1">
      <c r="A1" s="219" t="s">
        <v>17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2.5" customHeight="1" thickBot="1">
      <c r="A2" s="221" t="s">
        <v>18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ht="24" customHeight="1">
      <c r="A3" s="223" t="s">
        <v>9</v>
      </c>
      <c r="B3" s="224"/>
      <c r="C3" s="226" t="s">
        <v>10</v>
      </c>
      <c r="D3" s="227"/>
      <c r="E3" s="227"/>
      <c r="F3" s="227"/>
      <c r="G3" s="227"/>
      <c r="H3" s="237" t="s">
        <v>11</v>
      </c>
      <c r="I3" s="225"/>
      <c r="J3" s="225"/>
      <c r="K3" s="225"/>
      <c r="L3" s="225"/>
    </row>
    <row r="4" spans="1:12" ht="24" customHeight="1">
      <c r="A4" s="223"/>
      <c r="B4" s="224"/>
      <c r="C4" s="231" t="s">
        <v>12</v>
      </c>
      <c r="D4" s="233" t="s">
        <v>13</v>
      </c>
      <c r="E4" s="7"/>
      <c r="F4" s="233" t="s">
        <v>14</v>
      </c>
      <c r="G4" s="7"/>
      <c r="H4" s="231" t="s">
        <v>12</v>
      </c>
      <c r="I4" s="233" t="s">
        <v>13</v>
      </c>
      <c r="J4" s="7"/>
      <c r="K4" s="233" t="s">
        <v>14</v>
      </c>
      <c r="L4" s="8"/>
    </row>
    <row r="5" spans="1:12" ht="42.75" customHeight="1">
      <c r="A5" s="225"/>
      <c r="B5" s="226"/>
      <c r="C5" s="227"/>
      <c r="D5" s="237"/>
      <c r="E5" s="5" t="s">
        <v>33</v>
      </c>
      <c r="F5" s="237"/>
      <c r="G5" s="5" t="s">
        <v>33</v>
      </c>
      <c r="H5" s="227"/>
      <c r="I5" s="237"/>
      <c r="J5" s="5" t="s">
        <v>33</v>
      </c>
      <c r="K5" s="237"/>
      <c r="L5" s="6" t="s">
        <v>33</v>
      </c>
    </row>
    <row r="6" spans="1:12" ht="36.75" customHeight="1">
      <c r="A6" s="235" t="s">
        <v>20</v>
      </c>
      <c r="B6" s="236"/>
      <c r="C6" s="12">
        <f>+D6+F6</f>
        <v>2711</v>
      </c>
      <c r="D6" s="12">
        <v>1595</v>
      </c>
      <c r="E6" s="13">
        <f>+D6/C6*100</f>
        <v>58.834378458133529</v>
      </c>
      <c r="F6" s="12">
        <v>1116</v>
      </c>
      <c r="G6" s="13">
        <f>+F6/C6*100</f>
        <v>41.165621541866471</v>
      </c>
      <c r="H6" s="12">
        <f>+I6+K6</f>
        <v>15298.2</v>
      </c>
      <c r="I6" s="12">
        <v>8231.2000000000007</v>
      </c>
      <c r="J6" s="13">
        <f>+I6/H6*100</f>
        <v>53.805022813141413</v>
      </c>
      <c r="K6" s="12">
        <v>7067</v>
      </c>
      <c r="L6" s="13">
        <f>+K6/H6*100</f>
        <v>46.19497718685858</v>
      </c>
    </row>
    <row r="7" spans="1:12" ht="26.25" customHeight="1">
      <c r="A7" s="212" t="s">
        <v>15</v>
      </c>
      <c r="B7" s="1" t="s">
        <v>0</v>
      </c>
      <c r="C7" s="9">
        <f t="shared" ref="C7:C15" si="0">+D7+F7</f>
        <v>194</v>
      </c>
      <c r="D7" s="9">
        <v>179</v>
      </c>
      <c r="E7" s="10">
        <f t="shared" ref="E7:E15" si="1">+D7/C7*100</f>
        <v>92.268041237113408</v>
      </c>
      <c r="F7" s="9">
        <v>15</v>
      </c>
      <c r="G7" s="10">
        <f t="shared" ref="G7:G15" si="2">+F7/C7*100</f>
        <v>7.731958762886598</v>
      </c>
      <c r="H7" s="9">
        <f t="shared" ref="H7:H14" si="3">+I7+K7</f>
        <v>857.9</v>
      </c>
      <c r="I7" s="9">
        <v>790</v>
      </c>
      <c r="J7" s="10">
        <f t="shared" ref="J7:J15" si="4">+I7/H7*100</f>
        <v>92.085324629910247</v>
      </c>
      <c r="K7" s="9">
        <v>67.900000000000006</v>
      </c>
      <c r="L7" s="10">
        <f t="shared" ref="L7:L15" si="5">+K7/H7*100</f>
        <v>7.9146753700897552</v>
      </c>
    </row>
    <row r="8" spans="1:12" ht="26.25" customHeight="1">
      <c r="A8" s="213"/>
      <c r="B8" s="2" t="s">
        <v>1</v>
      </c>
      <c r="C8" s="9">
        <f t="shared" si="0"/>
        <v>1342</v>
      </c>
      <c r="D8" s="9">
        <v>878</v>
      </c>
      <c r="E8" s="10">
        <f t="shared" si="1"/>
        <v>65.424739195230998</v>
      </c>
      <c r="F8" s="9">
        <v>464</v>
      </c>
      <c r="G8" s="10">
        <f t="shared" si="2"/>
        <v>34.575260804769002</v>
      </c>
      <c r="H8" s="9">
        <f t="shared" si="3"/>
        <v>7720.4000000000005</v>
      </c>
      <c r="I8" s="9">
        <v>4624.1000000000004</v>
      </c>
      <c r="J8" s="10">
        <f t="shared" si="4"/>
        <v>59.894565048443084</v>
      </c>
      <c r="K8" s="9">
        <v>3096.3</v>
      </c>
      <c r="L8" s="10">
        <f t="shared" si="5"/>
        <v>40.105434951556909</v>
      </c>
    </row>
    <row r="9" spans="1:12" ht="26.25" customHeight="1">
      <c r="A9" s="213"/>
      <c r="B9" s="2" t="s">
        <v>2</v>
      </c>
      <c r="C9" s="9">
        <f t="shared" si="0"/>
        <v>859</v>
      </c>
      <c r="D9" s="9">
        <v>397</v>
      </c>
      <c r="E9" s="10">
        <f t="shared" si="1"/>
        <v>46.216530849825375</v>
      </c>
      <c r="F9" s="9">
        <v>462</v>
      </c>
      <c r="G9" s="10">
        <f t="shared" si="2"/>
        <v>53.783469150174625</v>
      </c>
      <c r="H9" s="9">
        <f t="shared" si="3"/>
        <v>5009.7</v>
      </c>
      <c r="I9" s="9">
        <v>2144.1999999999998</v>
      </c>
      <c r="J9" s="10">
        <f t="shared" si="4"/>
        <v>42.800966125716108</v>
      </c>
      <c r="K9" s="9">
        <v>2865.5</v>
      </c>
      <c r="L9" s="10">
        <f t="shared" si="5"/>
        <v>57.199033874283892</v>
      </c>
    </row>
    <row r="10" spans="1:12" ht="26.25" customHeight="1">
      <c r="A10" s="213"/>
      <c r="B10" s="2" t="s">
        <v>3</v>
      </c>
      <c r="C10" s="9">
        <f t="shared" si="0"/>
        <v>277</v>
      </c>
      <c r="D10" s="9">
        <v>123</v>
      </c>
      <c r="E10" s="10">
        <f t="shared" si="1"/>
        <v>44.404332129963898</v>
      </c>
      <c r="F10" s="9">
        <v>154</v>
      </c>
      <c r="G10" s="10">
        <f t="shared" si="2"/>
        <v>55.595667870036102</v>
      </c>
      <c r="H10" s="9">
        <f t="shared" si="3"/>
        <v>1485.3000000000002</v>
      </c>
      <c r="I10" s="9">
        <v>586.6</v>
      </c>
      <c r="J10" s="10">
        <f t="shared" si="4"/>
        <v>39.493704975425835</v>
      </c>
      <c r="K10" s="9">
        <v>898.7</v>
      </c>
      <c r="L10" s="10">
        <f t="shared" si="5"/>
        <v>60.50629502457415</v>
      </c>
    </row>
    <row r="11" spans="1:12" ht="26.25" customHeight="1">
      <c r="A11" s="214"/>
      <c r="B11" s="3" t="s">
        <v>4</v>
      </c>
      <c r="C11" s="9">
        <f t="shared" si="0"/>
        <v>39</v>
      </c>
      <c r="D11" s="9">
        <v>18</v>
      </c>
      <c r="E11" s="10">
        <f t="shared" si="1"/>
        <v>46.153846153846153</v>
      </c>
      <c r="F11" s="9">
        <v>21</v>
      </c>
      <c r="G11" s="10">
        <f t="shared" si="2"/>
        <v>53.846153846153847</v>
      </c>
      <c r="H11" s="9">
        <f t="shared" si="3"/>
        <v>225</v>
      </c>
      <c r="I11" s="9">
        <v>86.3</v>
      </c>
      <c r="J11" s="10">
        <f t="shared" si="4"/>
        <v>38.355555555555554</v>
      </c>
      <c r="K11" s="9">
        <v>138.69999999999999</v>
      </c>
      <c r="L11" s="10">
        <f t="shared" si="5"/>
        <v>61.644444444444431</v>
      </c>
    </row>
    <row r="12" spans="1:12" ht="26.25" customHeight="1">
      <c r="A12" s="212" t="s">
        <v>16</v>
      </c>
      <c r="B12" s="4" t="s">
        <v>5</v>
      </c>
      <c r="C12" s="9">
        <f t="shared" si="0"/>
        <v>1043</v>
      </c>
      <c r="D12" s="9">
        <v>787</v>
      </c>
      <c r="E12" s="10">
        <f t="shared" si="1"/>
        <v>75.45541706615532</v>
      </c>
      <c r="F12" s="9">
        <v>256</v>
      </c>
      <c r="G12" s="10">
        <f t="shared" si="2"/>
        <v>24.544582933844676</v>
      </c>
      <c r="H12" s="9">
        <f t="shared" si="3"/>
        <v>5334.3</v>
      </c>
      <c r="I12" s="9">
        <v>3816.9</v>
      </c>
      <c r="J12" s="10">
        <f t="shared" si="4"/>
        <v>71.553905854563865</v>
      </c>
      <c r="K12" s="9">
        <v>1517.4</v>
      </c>
      <c r="L12" s="10">
        <f t="shared" si="5"/>
        <v>28.446094145436142</v>
      </c>
    </row>
    <row r="13" spans="1:12" ht="26.25" customHeight="1">
      <c r="A13" s="215"/>
      <c r="B13" s="4" t="s">
        <v>6</v>
      </c>
      <c r="C13" s="9">
        <f t="shared" si="0"/>
        <v>802</v>
      </c>
      <c r="D13" s="9">
        <v>433</v>
      </c>
      <c r="E13" s="10">
        <f t="shared" si="1"/>
        <v>53.990024937655853</v>
      </c>
      <c r="F13" s="9">
        <v>369</v>
      </c>
      <c r="G13" s="10">
        <f t="shared" si="2"/>
        <v>46.009975062344139</v>
      </c>
      <c r="H13" s="9">
        <f t="shared" si="3"/>
        <v>4663.3</v>
      </c>
      <c r="I13" s="9">
        <v>2289.9</v>
      </c>
      <c r="J13" s="10">
        <f t="shared" si="4"/>
        <v>49.104711255977527</v>
      </c>
      <c r="K13" s="9">
        <v>2373.4</v>
      </c>
      <c r="L13" s="10">
        <f t="shared" si="5"/>
        <v>50.895288744022473</v>
      </c>
    </row>
    <row r="14" spans="1:12" ht="26.25" customHeight="1">
      <c r="A14" s="215"/>
      <c r="B14" s="4" t="s">
        <v>7</v>
      </c>
      <c r="C14" s="9">
        <f t="shared" si="0"/>
        <v>622</v>
      </c>
      <c r="D14" s="9">
        <v>288</v>
      </c>
      <c r="E14" s="10">
        <f t="shared" si="1"/>
        <v>46.30225080385852</v>
      </c>
      <c r="F14" s="9">
        <v>334</v>
      </c>
      <c r="G14" s="10">
        <f t="shared" si="2"/>
        <v>53.697749196141473</v>
      </c>
      <c r="H14" s="9">
        <f t="shared" si="3"/>
        <v>3814.1</v>
      </c>
      <c r="I14" s="9">
        <v>1637.4</v>
      </c>
      <c r="J14" s="10">
        <f t="shared" si="4"/>
        <v>42.930180121129496</v>
      </c>
      <c r="K14" s="9">
        <v>2176.6999999999998</v>
      </c>
      <c r="L14" s="10">
        <f t="shared" si="5"/>
        <v>57.069819878870497</v>
      </c>
    </row>
    <row r="15" spans="1:12" ht="26.25" customHeight="1" thickBot="1">
      <c r="A15" s="216"/>
      <c r="B15" s="11" t="s">
        <v>8</v>
      </c>
      <c r="C15" s="14">
        <f t="shared" si="0"/>
        <v>244</v>
      </c>
      <c r="D15" s="14">
        <v>87</v>
      </c>
      <c r="E15" s="15">
        <f t="shared" si="1"/>
        <v>35.655737704918032</v>
      </c>
      <c r="F15" s="14">
        <v>157</v>
      </c>
      <c r="G15" s="15">
        <f t="shared" si="2"/>
        <v>64.344262295081961</v>
      </c>
      <c r="H15" s="14">
        <f>+I15+K15</f>
        <v>1486.6</v>
      </c>
      <c r="I15" s="14">
        <v>487</v>
      </c>
      <c r="J15" s="15">
        <f t="shared" si="4"/>
        <v>32.759316561280777</v>
      </c>
      <c r="K15" s="14">
        <v>999.6</v>
      </c>
      <c r="L15" s="15">
        <f t="shared" si="5"/>
        <v>67.24068343871923</v>
      </c>
    </row>
    <row r="16" spans="1:12" ht="26.25" customHeight="1">
      <c r="A16" s="217" t="s">
        <v>19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</row>
  </sheetData>
  <mergeCells count="15">
    <mergeCell ref="A1:L1"/>
    <mergeCell ref="A16:L16"/>
    <mergeCell ref="A12:A15"/>
    <mergeCell ref="C4:C5"/>
    <mergeCell ref="H4:H5"/>
    <mergeCell ref="A6:B6"/>
    <mergeCell ref="C3:G3"/>
    <mergeCell ref="H3:L3"/>
    <mergeCell ref="A3:B5"/>
    <mergeCell ref="K4:K5"/>
    <mergeCell ref="A2:L2"/>
    <mergeCell ref="A7:A11"/>
    <mergeCell ref="D4:D5"/>
    <mergeCell ref="F4:F5"/>
    <mergeCell ref="I4:I5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6F1DA-E348-4075-B881-A94028B3C343}">
  <sheetPr>
    <tabColor rgb="FFFF0000"/>
  </sheetPr>
  <dimension ref="B3:G43"/>
  <sheetViews>
    <sheetView workbookViewId="0">
      <selection activeCell="K10" sqref="K10"/>
    </sheetView>
  </sheetViews>
  <sheetFormatPr defaultRowHeight="15.45"/>
  <cols>
    <col min="1" max="4" width="9.23046875" style="26"/>
    <col min="5" max="5" width="9.53515625" style="26" customWidth="1"/>
    <col min="6" max="6" width="9.84375" style="26" customWidth="1"/>
    <col min="7" max="16384" width="9.23046875" style="26"/>
  </cols>
  <sheetData>
    <row r="3" spans="2:7" ht="17.149999999999999" thickBot="1">
      <c r="B3" s="135" t="s">
        <v>119</v>
      </c>
      <c r="C3" s="116" t="s">
        <v>120</v>
      </c>
    </row>
    <row r="4" spans="2:7" ht="16.75">
      <c r="B4" s="136" t="s">
        <v>121</v>
      </c>
      <c r="C4" s="152" t="s">
        <v>122</v>
      </c>
      <c r="D4" s="154" t="s">
        <v>123</v>
      </c>
      <c r="E4" s="152" t="s">
        <v>124</v>
      </c>
      <c r="F4" s="156" t="s">
        <v>123</v>
      </c>
    </row>
    <row r="5" spans="2:7" ht="17.149999999999999" thickBot="1">
      <c r="B5" s="137" t="s">
        <v>125</v>
      </c>
      <c r="C5" s="153"/>
      <c r="D5" s="155"/>
      <c r="E5" s="153"/>
      <c r="F5" s="157"/>
    </row>
    <row r="6" spans="2:7" ht="17.600000000000001" thickTop="1" thickBot="1">
      <c r="B6" s="138" t="s">
        <v>126</v>
      </c>
      <c r="C6" s="85">
        <v>2425</v>
      </c>
      <c r="D6" s="101">
        <v>0.51279340241065763</v>
      </c>
      <c r="E6" s="78">
        <v>10383.370000000004</v>
      </c>
      <c r="F6" s="77">
        <v>0.44916967349733827</v>
      </c>
    </row>
    <row r="7" spans="2:7" ht="17.149999999999999" thickBot="1">
      <c r="B7" s="139" t="s">
        <v>127</v>
      </c>
      <c r="C7" s="103">
        <v>2304</v>
      </c>
      <c r="D7" s="104">
        <v>0.48720659758934237</v>
      </c>
      <c r="E7" s="105">
        <v>12733.439999999997</v>
      </c>
      <c r="F7" s="106">
        <v>0.55083032650266173</v>
      </c>
    </row>
    <row r="8" spans="2:7" ht="17.600000000000001" thickTop="1" thickBot="1">
      <c r="B8" s="140" t="s">
        <v>128</v>
      </c>
      <c r="C8" s="85">
        <v>4729</v>
      </c>
      <c r="D8" s="101">
        <v>1</v>
      </c>
      <c r="E8" s="78">
        <v>23116.81</v>
      </c>
      <c r="F8" s="77">
        <v>1</v>
      </c>
    </row>
    <row r="9" spans="2:7" ht="16.75">
      <c r="B9" s="141" t="s">
        <v>129</v>
      </c>
    </row>
    <row r="12" spans="2:7" ht="17.149999999999999" thickBot="1">
      <c r="B12" s="135" t="s">
        <v>130</v>
      </c>
      <c r="C12" s="116" t="s">
        <v>131</v>
      </c>
    </row>
    <row r="13" spans="2:7" ht="16.75">
      <c r="B13" s="142" t="s">
        <v>121</v>
      </c>
      <c r="C13" s="154" t="s">
        <v>125</v>
      </c>
      <c r="D13" s="152" t="s">
        <v>122</v>
      </c>
      <c r="E13" s="154" t="s">
        <v>123</v>
      </c>
      <c r="F13" s="152" t="s">
        <v>124</v>
      </c>
      <c r="G13" s="156" t="s">
        <v>123</v>
      </c>
    </row>
    <row r="14" spans="2:7" ht="17.149999999999999" thickBot="1">
      <c r="B14" s="143" t="s">
        <v>132</v>
      </c>
      <c r="C14" s="155"/>
      <c r="D14" s="153"/>
      <c r="E14" s="155"/>
      <c r="F14" s="153"/>
      <c r="G14" s="157"/>
    </row>
    <row r="15" spans="2:7" ht="17.600000000000001" thickTop="1" thickBot="1">
      <c r="B15" s="158" t="s">
        <v>133</v>
      </c>
      <c r="C15" s="144" t="s">
        <v>126</v>
      </c>
      <c r="D15" s="119">
        <v>446</v>
      </c>
      <c r="E15" s="120">
        <v>9.4299999999999995E-2</v>
      </c>
      <c r="F15" s="121">
        <v>1444.22</v>
      </c>
      <c r="G15" s="122">
        <v>6.25E-2</v>
      </c>
    </row>
    <row r="16" spans="2:7" ht="17.149999999999999" thickBot="1">
      <c r="B16" s="159"/>
      <c r="C16" s="144" t="s">
        <v>127</v>
      </c>
      <c r="D16" s="123">
        <v>143</v>
      </c>
      <c r="E16" s="110">
        <v>3.0200000000000001E-2</v>
      </c>
      <c r="F16" s="82">
        <v>609.54</v>
      </c>
      <c r="G16" s="111">
        <v>2.64E-2</v>
      </c>
    </row>
    <row r="17" spans="2:7" ht="17.149999999999999" thickBot="1">
      <c r="B17" s="156" t="s">
        <v>134</v>
      </c>
      <c r="C17" s="144" t="s">
        <v>126</v>
      </c>
      <c r="D17" s="124">
        <v>1548</v>
      </c>
      <c r="E17" s="110">
        <v>0.32729999999999998</v>
      </c>
      <c r="F17" s="84">
        <v>6861.17</v>
      </c>
      <c r="G17" s="111">
        <v>0.29680000000000001</v>
      </c>
    </row>
    <row r="18" spans="2:7" ht="17.149999999999999" thickBot="1">
      <c r="B18" s="159"/>
      <c r="C18" s="144" t="s">
        <v>127</v>
      </c>
      <c r="D18" s="124">
        <v>1357</v>
      </c>
      <c r="E18" s="110">
        <v>0.28699999999999998</v>
      </c>
      <c r="F18" s="84">
        <v>7360.26</v>
      </c>
      <c r="G18" s="111">
        <v>0.31840000000000002</v>
      </c>
    </row>
    <row r="19" spans="2:7" ht="17.149999999999999" thickBot="1">
      <c r="B19" s="156" t="s">
        <v>135</v>
      </c>
      <c r="C19" s="144" t="s">
        <v>126</v>
      </c>
      <c r="D19" s="123">
        <v>369</v>
      </c>
      <c r="E19" s="110">
        <v>7.8E-2</v>
      </c>
      <c r="F19" s="84">
        <v>1831.59</v>
      </c>
      <c r="G19" s="111">
        <v>7.9200000000000007E-2</v>
      </c>
    </row>
    <row r="20" spans="2:7" ht="17.149999999999999" thickBot="1">
      <c r="B20" s="159"/>
      <c r="C20" s="144" t="s">
        <v>127</v>
      </c>
      <c r="D20" s="123">
        <v>701</v>
      </c>
      <c r="E20" s="110">
        <v>0.1482</v>
      </c>
      <c r="F20" s="84">
        <v>4080.36</v>
      </c>
      <c r="G20" s="111">
        <v>0.17649999999999999</v>
      </c>
    </row>
    <row r="21" spans="2:7" ht="17.149999999999999" thickBot="1">
      <c r="B21" s="156" t="s">
        <v>136</v>
      </c>
      <c r="C21" s="144" t="s">
        <v>126</v>
      </c>
      <c r="D21" s="123">
        <v>50</v>
      </c>
      <c r="E21" s="110">
        <v>1.06E-2</v>
      </c>
      <c r="F21" s="82">
        <v>210.77</v>
      </c>
      <c r="G21" s="111">
        <v>9.1000000000000004E-3</v>
      </c>
    </row>
    <row r="22" spans="2:7" ht="17.149999999999999" thickBot="1">
      <c r="B22" s="159"/>
      <c r="C22" s="144" t="s">
        <v>127</v>
      </c>
      <c r="D22" s="123">
        <v>78</v>
      </c>
      <c r="E22" s="110">
        <v>1.6500000000000001E-2</v>
      </c>
      <c r="F22" s="82">
        <v>499.57</v>
      </c>
      <c r="G22" s="111">
        <v>2.1600000000000001E-2</v>
      </c>
    </row>
    <row r="23" spans="2:7" ht="17.149999999999999" thickBot="1">
      <c r="B23" s="156" t="s">
        <v>137</v>
      </c>
      <c r="C23" s="144" t="s">
        <v>126</v>
      </c>
      <c r="D23" s="123">
        <v>12</v>
      </c>
      <c r="E23" s="110">
        <v>2.5000000000000001E-3</v>
      </c>
      <c r="F23" s="82">
        <v>35.619999999999997</v>
      </c>
      <c r="G23" s="111">
        <v>1.5E-3</v>
      </c>
    </row>
    <row r="24" spans="2:7" ht="17.149999999999999" thickBot="1">
      <c r="B24" s="157"/>
      <c r="C24" s="145" t="s">
        <v>127</v>
      </c>
      <c r="D24" s="125">
        <v>25</v>
      </c>
      <c r="E24" s="114">
        <v>5.4000000000000003E-3</v>
      </c>
      <c r="F24" s="113">
        <v>183.71</v>
      </c>
      <c r="G24" s="111">
        <v>8.0000000000000002E-3</v>
      </c>
    </row>
    <row r="25" spans="2:7" ht="17.600000000000001" thickTop="1" thickBot="1">
      <c r="B25" s="160" t="s">
        <v>128</v>
      </c>
      <c r="C25" s="161"/>
      <c r="D25" s="124">
        <v>4729</v>
      </c>
      <c r="E25" s="110">
        <v>0.99999999999999978</v>
      </c>
      <c r="F25" s="84">
        <v>23116.809999999998</v>
      </c>
      <c r="G25" s="111">
        <v>1</v>
      </c>
    </row>
    <row r="26" spans="2:7" ht="16.75">
      <c r="B26" s="141" t="s">
        <v>129</v>
      </c>
    </row>
    <row r="29" spans="2:7" ht="17.149999999999999" thickBot="1">
      <c r="B29" s="135" t="s">
        <v>138</v>
      </c>
      <c r="C29" s="116" t="s">
        <v>139</v>
      </c>
    </row>
    <row r="30" spans="2:7" ht="16.75">
      <c r="B30" s="142" t="s">
        <v>121</v>
      </c>
      <c r="C30" s="154" t="s">
        <v>125</v>
      </c>
      <c r="D30" s="152" t="s">
        <v>122</v>
      </c>
      <c r="E30" s="154" t="s">
        <v>123</v>
      </c>
      <c r="F30" s="152" t="s">
        <v>124</v>
      </c>
      <c r="G30" s="156" t="s">
        <v>123</v>
      </c>
    </row>
    <row r="31" spans="2:7" ht="17.149999999999999" thickBot="1">
      <c r="B31" s="143" t="s">
        <v>140</v>
      </c>
      <c r="C31" s="155"/>
      <c r="D31" s="153"/>
      <c r="E31" s="155"/>
      <c r="F31" s="153"/>
      <c r="G31" s="157"/>
    </row>
    <row r="32" spans="2:7" ht="17.600000000000001" thickTop="1" thickBot="1">
      <c r="B32" s="158" t="s">
        <v>141</v>
      </c>
      <c r="C32" s="144" t="s">
        <v>126</v>
      </c>
      <c r="D32" s="126">
        <v>1555</v>
      </c>
      <c r="E32" s="127">
        <v>0.32879999999999998</v>
      </c>
      <c r="F32" s="128">
        <v>6564.9800000000077</v>
      </c>
      <c r="G32" s="129">
        <v>0.28399999999999997</v>
      </c>
    </row>
    <row r="33" spans="2:7" ht="17.149999999999999" thickBot="1">
      <c r="B33" s="159"/>
      <c r="C33" s="144" t="s">
        <v>127</v>
      </c>
      <c r="D33" s="130">
        <v>1149</v>
      </c>
      <c r="E33" s="101">
        <v>0.24299999999999999</v>
      </c>
      <c r="F33" s="78">
        <v>6218.1000000000067</v>
      </c>
      <c r="G33" s="77">
        <v>0.26900000000000002</v>
      </c>
    </row>
    <row r="34" spans="2:7" ht="17.149999999999999" thickBot="1">
      <c r="B34" s="156" t="s">
        <v>142</v>
      </c>
      <c r="C34" s="144" t="s">
        <v>126</v>
      </c>
      <c r="D34" s="130">
        <v>487</v>
      </c>
      <c r="E34" s="101">
        <v>0.10299999999999999</v>
      </c>
      <c r="F34" s="78">
        <v>2103.0099999999993</v>
      </c>
      <c r="G34" s="77">
        <v>9.0999999999999998E-2</v>
      </c>
    </row>
    <row r="35" spans="2:7" ht="17.149999999999999" thickBot="1">
      <c r="B35" s="159"/>
      <c r="C35" s="144" t="s">
        <v>127</v>
      </c>
      <c r="D35" s="130">
        <v>574</v>
      </c>
      <c r="E35" s="101">
        <v>0.12139999999999999</v>
      </c>
      <c r="F35" s="78">
        <v>3081.7400000000034</v>
      </c>
      <c r="G35" s="77">
        <v>0.1333</v>
      </c>
    </row>
    <row r="36" spans="2:7" ht="17.25" customHeight="1" thickBot="1">
      <c r="B36" s="162" t="s">
        <v>143</v>
      </c>
      <c r="C36" s="144" t="s">
        <v>126</v>
      </c>
      <c r="D36" s="130">
        <v>314</v>
      </c>
      <c r="E36" s="101">
        <v>6.6400000000000001E-2</v>
      </c>
      <c r="F36" s="78">
        <v>1402.17</v>
      </c>
      <c r="G36" s="77">
        <v>6.0699999999999997E-2</v>
      </c>
    </row>
    <row r="37" spans="2:7" ht="17.149999999999999" thickBot="1">
      <c r="B37" s="163"/>
      <c r="C37" s="144" t="s">
        <v>127</v>
      </c>
      <c r="D37" s="130">
        <v>445</v>
      </c>
      <c r="E37" s="101">
        <v>9.4100000000000003E-2</v>
      </c>
      <c r="F37" s="78">
        <v>2641.150000000001</v>
      </c>
      <c r="G37" s="77">
        <v>0.1143</v>
      </c>
    </row>
    <row r="38" spans="2:7" ht="17.149999999999999" thickBot="1">
      <c r="B38" s="162" t="s">
        <v>144</v>
      </c>
      <c r="C38" s="144" t="s">
        <v>126</v>
      </c>
      <c r="D38" s="130">
        <v>65</v>
      </c>
      <c r="E38" s="101">
        <v>1.37E-2</v>
      </c>
      <c r="F38" s="79">
        <v>302.23</v>
      </c>
      <c r="G38" s="77">
        <v>1.3100000000000001E-2</v>
      </c>
    </row>
    <row r="39" spans="2:7" ht="17.149999999999999" thickBot="1">
      <c r="B39" s="163"/>
      <c r="C39" s="144" t="s">
        <v>127</v>
      </c>
      <c r="D39" s="130">
        <v>114</v>
      </c>
      <c r="E39" s="101">
        <v>2.41E-2</v>
      </c>
      <c r="F39" s="79">
        <v>617.83999999999992</v>
      </c>
      <c r="G39" s="77">
        <v>2.6700000000000002E-2</v>
      </c>
    </row>
    <row r="40" spans="2:7" ht="17.149999999999999" thickBot="1">
      <c r="B40" s="156" t="s">
        <v>137</v>
      </c>
      <c r="C40" s="144" t="s">
        <v>126</v>
      </c>
      <c r="D40" s="130">
        <v>4</v>
      </c>
      <c r="E40" s="101">
        <v>8.0000000000000004E-4</v>
      </c>
      <c r="F40" s="79">
        <v>10.98</v>
      </c>
      <c r="G40" s="77">
        <v>5.0000000000000001E-4</v>
      </c>
    </row>
    <row r="41" spans="2:7" ht="17.149999999999999" thickBot="1">
      <c r="B41" s="157"/>
      <c r="C41" s="145" t="s">
        <v>127</v>
      </c>
      <c r="D41" s="131">
        <v>22</v>
      </c>
      <c r="E41" s="104">
        <v>4.7000000000000002E-3</v>
      </c>
      <c r="F41" s="115">
        <v>174.61</v>
      </c>
      <c r="G41" s="77">
        <v>7.4000000000000003E-3</v>
      </c>
    </row>
    <row r="42" spans="2:7" ht="17.600000000000001" thickTop="1" thickBot="1">
      <c r="B42" s="160" t="s">
        <v>128</v>
      </c>
      <c r="C42" s="161"/>
      <c r="D42" s="132">
        <v>4729</v>
      </c>
      <c r="E42" s="101">
        <v>1</v>
      </c>
      <c r="F42" s="78">
        <v>23116.810000000016</v>
      </c>
      <c r="G42" s="77">
        <v>0.99999999999999967</v>
      </c>
    </row>
    <row r="43" spans="2:7" ht="16.75">
      <c r="B43" s="141" t="s">
        <v>129</v>
      </c>
    </row>
  </sheetData>
  <mergeCells count="26">
    <mergeCell ref="B42:C42"/>
    <mergeCell ref="B25:C25"/>
    <mergeCell ref="C30:C31"/>
    <mergeCell ref="D30:D31"/>
    <mergeCell ref="E30:E31"/>
    <mergeCell ref="B32:B33"/>
    <mergeCell ref="B34:B35"/>
    <mergeCell ref="B36:B37"/>
    <mergeCell ref="B38:B39"/>
    <mergeCell ref="B40:B41"/>
    <mergeCell ref="F30:F31"/>
    <mergeCell ref="G30:G31"/>
    <mergeCell ref="G13:G14"/>
    <mergeCell ref="B15:B16"/>
    <mergeCell ref="B17:B18"/>
    <mergeCell ref="B19:B20"/>
    <mergeCell ref="B21:B22"/>
    <mergeCell ref="B23:B24"/>
    <mergeCell ref="C4:C5"/>
    <mergeCell ref="D4:D5"/>
    <mergeCell ref="E4:E5"/>
    <mergeCell ref="F4:F5"/>
    <mergeCell ref="C13:C14"/>
    <mergeCell ref="D13:D14"/>
    <mergeCell ref="E13:E14"/>
    <mergeCell ref="F13:F14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DA74-354C-4E32-AD8B-33D8B62E7B73}">
  <dimension ref="B3:G43"/>
  <sheetViews>
    <sheetView workbookViewId="0">
      <selection activeCell="E19" sqref="E19"/>
    </sheetView>
  </sheetViews>
  <sheetFormatPr defaultRowHeight="16.75"/>
  <cols>
    <col min="5" max="5" width="9.53515625" customWidth="1"/>
  </cols>
  <sheetData>
    <row r="3" spans="2:7" ht="17.149999999999999" thickBot="1">
      <c r="B3" s="97" t="s">
        <v>109</v>
      </c>
      <c r="C3" s="116" t="s">
        <v>116</v>
      </c>
    </row>
    <row r="4" spans="2:7">
      <c r="B4" s="98" t="s">
        <v>85</v>
      </c>
      <c r="C4" s="170" t="s">
        <v>86</v>
      </c>
      <c r="D4" s="174" t="s">
        <v>111</v>
      </c>
      <c r="E4" s="170" t="s">
        <v>88</v>
      </c>
      <c r="F4" s="166" t="s">
        <v>111</v>
      </c>
    </row>
    <row r="5" spans="2:7" ht="17.149999999999999" thickBot="1">
      <c r="B5" s="99" t="s">
        <v>91</v>
      </c>
      <c r="C5" s="171"/>
      <c r="D5" s="175"/>
      <c r="E5" s="171"/>
      <c r="F5" s="167"/>
    </row>
    <row r="6" spans="2:7" ht="17.600000000000001" thickTop="1" thickBot="1">
      <c r="B6" s="100" t="s">
        <v>49</v>
      </c>
      <c r="C6" s="85">
        <v>2114</v>
      </c>
      <c r="D6" s="101">
        <v>0.51160000000000005</v>
      </c>
      <c r="E6" s="78">
        <v>9375.5499999999993</v>
      </c>
      <c r="F6" s="77">
        <v>0.45669999999999999</v>
      </c>
    </row>
    <row r="7" spans="2:7" ht="17.149999999999999" thickBot="1">
      <c r="B7" s="102" t="s">
        <v>50</v>
      </c>
      <c r="C7" s="103">
        <v>2018</v>
      </c>
      <c r="D7" s="104">
        <v>0.4884</v>
      </c>
      <c r="E7" s="105">
        <v>11154.64</v>
      </c>
      <c r="F7" s="106">
        <v>0.54330000000000001</v>
      </c>
    </row>
    <row r="8" spans="2:7" ht="17.600000000000001" thickTop="1" thickBot="1">
      <c r="B8" s="107" t="s">
        <v>90</v>
      </c>
      <c r="C8" s="85">
        <v>4132</v>
      </c>
      <c r="D8" s="101">
        <v>1</v>
      </c>
      <c r="E8" s="78">
        <v>20530.189999999999</v>
      </c>
      <c r="F8" s="77">
        <v>1</v>
      </c>
    </row>
    <row r="9" spans="2:7">
      <c r="B9" s="86" t="s">
        <v>107</v>
      </c>
    </row>
    <row r="12" spans="2:7" ht="17.149999999999999" thickBot="1">
      <c r="B12" s="97" t="s">
        <v>112</v>
      </c>
      <c r="C12" s="116" t="s">
        <v>117</v>
      </c>
    </row>
    <row r="13" spans="2:7">
      <c r="B13" s="72" t="s">
        <v>85</v>
      </c>
      <c r="C13" s="174" t="s">
        <v>91</v>
      </c>
      <c r="D13" s="170" t="s">
        <v>86</v>
      </c>
      <c r="E13" s="174" t="s">
        <v>111</v>
      </c>
      <c r="F13" s="170" t="s">
        <v>88</v>
      </c>
      <c r="G13" s="166" t="s">
        <v>111</v>
      </c>
    </row>
    <row r="14" spans="2:7" ht="17.149999999999999" thickBot="1">
      <c r="B14" s="108" t="s">
        <v>93</v>
      </c>
      <c r="C14" s="175"/>
      <c r="D14" s="171"/>
      <c r="E14" s="175"/>
      <c r="F14" s="171"/>
      <c r="G14" s="167"/>
    </row>
    <row r="15" spans="2:7" ht="17.600000000000001" thickTop="1" thickBot="1">
      <c r="B15" s="172" t="s">
        <v>0</v>
      </c>
      <c r="C15" s="109" t="s">
        <v>49</v>
      </c>
      <c r="D15" s="119">
        <v>417</v>
      </c>
      <c r="E15" s="120">
        <v>0.1009</v>
      </c>
      <c r="F15" s="121">
        <v>1452.35</v>
      </c>
      <c r="G15" s="122">
        <v>7.0699999999999999E-2</v>
      </c>
    </row>
    <row r="16" spans="2:7" ht="17.149999999999999" thickBot="1">
      <c r="B16" s="173"/>
      <c r="C16" s="109" t="s">
        <v>50</v>
      </c>
      <c r="D16" s="123">
        <v>118</v>
      </c>
      <c r="E16" s="110">
        <v>2.86E-2</v>
      </c>
      <c r="F16" s="82">
        <v>502.79</v>
      </c>
      <c r="G16" s="111">
        <v>2.4500000000000001E-2</v>
      </c>
    </row>
    <row r="17" spans="2:7" ht="17.149999999999999" thickBot="1">
      <c r="B17" s="166" t="s">
        <v>1</v>
      </c>
      <c r="C17" s="109" t="s">
        <v>49</v>
      </c>
      <c r="D17" s="124">
        <v>1358</v>
      </c>
      <c r="E17" s="110">
        <v>0.32869999999999999</v>
      </c>
      <c r="F17" s="84">
        <v>6205.72</v>
      </c>
      <c r="G17" s="111">
        <v>0.30230000000000001</v>
      </c>
    </row>
    <row r="18" spans="2:7" ht="17.149999999999999" thickBot="1">
      <c r="B18" s="173"/>
      <c r="C18" s="109" t="s">
        <v>50</v>
      </c>
      <c r="D18" s="124">
        <v>1237</v>
      </c>
      <c r="E18" s="110">
        <v>0.2994</v>
      </c>
      <c r="F18" s="84">
        <v>6767.87</v>
      </c>
      <c r="G18" s="111">
        <v>0.32969999999999999</v>
      </c>
    </row>
    <row r="19" spans="2:7" ht="17.149999999999999" thickBot="1">
      <c r="B19" s="166" t="s">
        <v>2</v>
      </c>
      <c r="C19" s="109" t="s">
        <v>49</v>
      </c>
      <c r="D19" s="123">
        <v>283</v>
      </c>
      <c r="E19" s="110">
        <v>6.8500000000000005E-2</v>
      </c>
      <c r="F19" s="84">
        <v>1463.95</v>
      </c>
      <c r="G19" s="111">
        <v>7.1300000000000002E-2</v>
      </c>
    </row>
    <row r="20" spans="2:7" ht="17.149999999999999" thickBot="1">
      <c r="B20" s="173"/>
      <c r="C20" s="109" t="s">
        <v>50</v>
      </c>
      <c r="D20" s="123">
        <v>578</v>
      </c>
      <c r="E20" s="110">
        <v>0.1399</v>
      </c>
      <c r="F20" s="84">
        <v>3352.56</v>
      </c>
      <c r="G20" s="111">
        <v>0.1633</v>
      </c>
    </row>
    <row r="21" spans="2:7" ht="17.149999999999999" thickBot="1">
      <c r="B21" s="166" t="s">
        <v>3</v>
      </c>
      <c r="C21" s="109" t="s">
        <v>49</v>
      </c>
      <c r="D21" s="123">
        <v>49</v>
      </c>
      <c r="E21" s="110">
        <v>1.1900000000000001E-2</v>
      </c>
      <c r="F21" s="82">
        <v>219.02</v>
      </c>
      <c r="G21" s="111">
        <v>1.0699999999999999E-2</v>
      </c>
    </row>
    <row r="22" spans="2:7" ht="17.149999999999999" thickBot="1">
      <c r="B22" s="173"/>
      <c r="C22" s="109" t="s">
        <v>50</v>
      </c>
      <c r="D22" s="123">
        <v>63</v>
      </c>
      <c r="E22" s="110">
        <v>1.52E-2</v>
      </c>
      <c r="F22" s="82">
        <v>390.86</v>
      </c>
      <c r="G22" s="111">
        <v>1.9E-2</v>
      </c>
    </row>
    <row r="23" spans="2:7" ht="17.149999999999999" thickBot="1">
      <c r="B23" s="166" t="s">
        <v>94</v>
      </c>
      <c r="C23" s="109" t="s">
        <v>49</v>
      </c>
      <c r="D23" s="123">
        <v>7</v>
      </c>
      <c r="E23" s="110">
        <v>1.6999999999999999E-3</v>
      </c>
      <c r="F23" s="82">
        <v>34.51</v>
      </c>
      <c r="G23" s="111">
        <v>1.6999999999999999E-3</v>
      </c>
    </row>
    <row r="24" spans="2:7" ht="17.149999999999999" thickBot="1">
      <c r="B24" s="167"/>
      <c r="C24" s="112" t="s">
        <v>50</v>
      </c>
      <c r="D24" s="125">
        <v>22</v>
      </c>
      <c r="E24" s="114">
        <v>5.3E-3</v>
      </c>
      <c r="F24" s="113">
        <v>140.56</v>
      </c>
      <c r="G24" s="111">
        <v>6.7999999999999996E-3</v>
      </c>
    </row>
    <row r="25" spans="2:7" ht="17.600000000000001" thickTop="1" thickBot="1">
      <c r="B25" s="168" t="s">
        <v>90</v>
      </c>
      <c r="C25" s="169"/>
      <c r="D25" s="124">
        <v>4132</v>
      </c>
      <c r="E25" s="110">
        <v>1</v>
      </c>
      <c r="F25" s="84">
        <v>20530.189999999999</v>
      </c>
      <c r="G25" s="111">
        <v>1</v>
      </c>
    </row>
    <row r="26" spans="2:7">
      <c r="B26" s="86" t="s">
        <v>107</v>
      </c>
    </row>
    <row r="29" spans="2:7" ht="17.149999999999999" thickBot="1">
      <c r="B29" s="97" t="s">
        <v>114</v>
      </c>
      <c r="C29" s="116" t="s">
        <v>118</v>
      </c>
    </row>
    <row r="30" spans="2:7">
      <c r="B30" s="72" t="s">
        <v>85</v>
      </c>
      <c r="C30" s="174" t="s">
        <v>91</v>
      </c>
      <c r="D30" s="170" t="s">
        <v>86</v>
      </c>
      <c r="E30" s="174" t="s">
        <v>111</v>
      </c>
      <c r="F30" s="170" t="s">
        <v>88</v>
      </c>
      <c r="G30" s="166" t="s">
        <v>111</v>
      </c>
    </row>
    <row r="31" spans="2:7" ht="17.149999999999999" thickBot="1">
      <c r="B31" s="108" t="s">
        <v>95</v>
      </c>
      <c r="C31" s="175"/>
      <c r="D31" s="171"/>
      <c r="E31" s="175"/>
      <c r="F31" s="171"/>
      <c r="G31" s="167"/>
    </row>
    <row r="32" spans="2:7" ht="17.600000000000001" thickTop="1" thickBot="1">
      <c r="B32" s="172" t="s">
        <v>5</v>
      </c>
      <c r="C32" s="109" t="s">
        <v>49</v>
      </c>
      <c r="D32" s="126">
        <v>1324</v>
      </c>
      <c r="E32" s="127">
        <v>0.32040000000000002</v>
      </c>
      <c r="F32" s="128">
        <v>5622.69</v>
      </c>
      <c r="G32" s="129">
        <v>0.27389999999999998</v>
      </c>
    </row>
    <row r="33" spans="2:7" ht="17.149999999999999" thickBot="1">
      <c r="B33" s="173"/>
      <c r="C33" s="109" t="s">
        <v>50</v>
      </c>
      <c r="D33" s="130">
        <v>985</v>
      </c>
      <c r="E33" s="101">
        <v>0.2384</v>
      </c>
      <c r="F33" s="78">
        <v>5414.74</v>
      </c>
      <c r="G33" s="77">
        <v>0.26369999999999999</v>
      </c>
    </row>
    <row r="34" spans="2:7" ht="17.149999999999999" thickBot="1">
      <c r="B34" s="166" t="s">
        <v>6</v>
      </c>
      <c r="C34" s="109" t="s">
        <v>49</v>
      </c>
      <c r="D34" s="130">
        <v>474</v>
      </c>
      <c r="E34" s="101">
        <v>0.1147</v>
      </c>
      <c r="F34" s="78">
        <v>2143.9699999999998</v>
      </c>
      <c r="G34" s="77">
        <v>0.10440000000000001</v>
      </c>
    </row>
    <row r="35" spans="2:7" ht="17.149999999999999" thickBot="1">
      <c r="B35" s="173"/>
      <c r="C35" s="109" t="s">
        <v>50</v>
      </c>
      <c r="D35" s="130">
        <v>549</v>
      </c>
      <c r="E35" s="101">
        <v>0.13289999999999999</v>
      </c>
      <c r="F35" s="78">
        <v>3033.05</v>
      </c>
      <c r="G35" s="77">
        <v>0.1477</v>
      </c>
    </row>
    <row r="36" spans="2:7" ht="17.25" customHeight="1" thickBot="1">
      <c r="B36" s="164" t="s">
        <v>7</v>
      </c>
      <c r="C36" s="109" t="s">
        <v>49</v>
      </c>
      <c r="D36" s="130">
        <v>254</v>
      </c>
      <c r="E36" s="101">
        <v>6.1499999999999999E-2</v>
      </c>
      <c r="F36" s="78">
        <v>1235.23</v>
      </c>
      <c r="G36" s="77">
        <v>6.0199999999999997E-2</v>
      </c>
    </row>
    <row r="37" spans="2:7" ht="17.149999999999999" thickBot="1">
      <c r="B37" s="165"/>
      <c r="C37" s="109" t="s">
        <v>50</v>
      </c>
      <c r="D37" s="130">
        <v>380</v>
      </c>
      <c r="E37" s="101">
        <v>9.1999999999999998E-2</v>
      </c>
      <c r="F37" s="78">
        <v>2129.4699999999998</v>
      </c>
      <c r="G37" s="77">
        <v>0.1037</v>
      </c>
    </row>
    <row r="38" spans="2:7" ht="17.149999999999999" thickBot="1">
      <c r="B38" s="164" t="s">
        <v>8</v>
      </c>
      <c r="C38" s="109" t="s">
        <v>49</v>
      </c>
      <c r="D38" s="130">
        <v>43</v>
      </c>
      <c r="E38" s="101">
        <v>1.04E-2</v>
      </c>
      <c r="F38" s="79">
        <v>242</v>
      </c>
      <c r="G38" s="77">
        <v>1.18E-2</v>
      </c>
    </row>
    <row r="39" spans="2:7" ht="17.149999999999999" thickBot="1">
      <c r="B39" s="165"/>
      <c r="C39" s="109" t="s">
        <v>50</v>
      </c>
      <c r="D39" s="130">
        <v>92</v>
      </c>
      <c r="E39" s="101">
        <v>2.23E-2</v>
      </c>
      <c r="F39" s="79">
        <v>498.06</v>
      </c>
      <c r="G39" s="77">
        <v>2.4299999999999999E-2</v>
      </c>
    </row>
    <row r="40" spans="2:7" ht="17.149999999999999" thickBot="1">
      <c r="B40" s="166" t="s">
        <v>94</v>
      </c>
      <c r="C40" s="109" t="s">
        <v>49</v>
      </c>
      <c r="D40" s="130">
        <v>19</v>
      </c>
      <c r="E40" s="101">
        <v>4.5999999999999999E-3</v>
      </c>
      <c r="F40" s="79">
        <v>131.66</v>
      </c>
      <c r="G40" s="77">
        <v>6.4000000000000003E-3</v>
      </c>
    </row>
    <row r="41" spans="2:7" ht="17.149999999999999" thickBot="1">
      <c r="B41" s="167"/>
      <c r="C41" s="112" t="s">
        <v>50</v>
      </c>
      <c r="D41" s="131">
        <v>12</v>
      </c>
      <c r="E41" s="104">
        <v>2.8999999999999998E-3</v>
      </c>
      <c r="F41" s="115">
        <v>79.319999999999993</v>
      </c>
      <c r="G41" s="77">
        <v>3.8999999999999998E-3</v>
      </c>
    </row>
    <row r="42" spans="2:7" ht="17.600000000000001" thickTop="1" thickBot="1">
      <c r="B42" s="168" t="s">
        <v>90</v>
      </c>
      <c r="C42" s="169"/>
      <c r="D42" s="132">
        <v>4132</v>
      </c>
      <c r="E42" s="101">
        <v>1</v>
      </c>
      <c r="F42" s="85">
        <v>20530</v>
      </c>
      <c r="G42" s="77">
        <v>1</v>
      </c>
    </row>
    <row r="43" spans="2:7">
      <c r="B43" s="86" t="s">
        <v>107</v>
      </c>
    </row>
  </sheetData>
  <mergeCells count="26">
    <mergeCell ref="C4:C5"/>
    <mergeCell ref="D4:D5"/>
    <mergeCell ref="E4:E5"/>
    <mergeCell ref="F4:F5"/>
    <mergeCell ref="C13:C14"/>
    <mergeCell ref="D13:D14"/>
    <mergeCell ref="E13:E14"/>
    <mergeCell ref="F13:F14"/>
    <mergeCell ref="G13:G14"/>
    <mergeCell ref="B15:B16"/>
    <mergeCell ref="B17:B18"/>
    <mergeCell ref="B19:B20"/>
    <mergeCell ref="B21:B22"/>
    <mergeCell ref="B23:B24"/>
    <mergeCell ref="B25:C25"/>
    <mergeCell ref="C30:C31"/>
    <mergeCell ref="D30:D31"/>
    <mergeCell ref="E30:E31"/>
    <mergeCell ref="B38:B39"/>
    <mergeCell ref="B40:B41"/>
    <mergeCell ref="B42:C42"/>
    <mergeCell ref="F30:F31"/>
    <mergeCell ref="G30:G31"/>
    <mergeCell ref="B32:B33"/>
    <mergeCell ref="B34:B35"/>
    <mergeCell ref="B36:B37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A1413-2A25-4B88-B358-E5AA7B6E131D}">
  <dimension ref="B3:G43"/>
  <sheetViews>
    <sheetView workbookViewId="0">
      <selection sqref="A1:IV65536"/>
    </sheetView>
  </sheetViews>
  <sheetFormatPr defaultRowHeight="16.75"/>
  <sheetData>
    <row r="3" spans="2:7" ht="17.149999999999999" thickBot="1">
      <c r="B3" s="97" t="s">
        <v>109</v>
      </c>
      <c r="C3" s="116" t="s">
        <v>110</v>
      </c>
    </row>
    <row r="4" spans="2:7">
      <c r="B4" s="98" t="s">
        <v>85</v>
      </c>
      <c r="C4" s="170" t="s">
        <v>86</v>
      </c>
      <c r="D4" s="174" t="s">
        <v>111</v>
      </c>
      <c r="E4" s="170" t="s">
        <v>88</v>
      </c>
      <c r="F4" s="166" t="s">
        <v>111</v>
      </c>
    </row>
    <row r="5" spans="2:7" ht="17.149999999999999" thickBot="1">
      <c r="B5" s="99" t="s">
        <v>91</v>
      </c>
      <c r="C5" s="171"/>
      <c r="D5" s="175"/>
      <c r="E5" s="171"/>
      <c r="F5" s="167"/>
    </row>
    <row r="6" spans="2:7" ht="17.600000000000001" thickTop="1" thickBot="1">
      <c r="B6" s="100" t="s">
        <v>49</v>
      </c>
      <c r="C6" s="85">
        <v>2154</v>
      </c>
      <c r="D6" s="101">
        <v>0.50339999999999996</v>
      </c>
      <c r="E6" s="78">
        <v>10399.129999999999</v>
      </c>
      <c r="F6" s="77">
        <v>0.46260000000000001</v>
      </c>
    </row>
    <row r="7" spans="2:7" ht="17.149999999999999" thickBot="1">
      <c r="B7" s="102" t="s">
        <v>50</v>
      </c>
      <c r="C7" s="103">
        <v>2125</v>
      </c>
      <c r="D7" s="104">
        <v>0.49659999999999999</v>
      </c>
      <c r="E7" s="105">
        <v>12081.67</v>
      </c>
      <c r="F7" s="106">
        <v>0.53739999999999999</v>
      </c>
    </row>
    <row r="8" spans="2:7" ht="17.600000000000001" thickTop="1" thickBot="1">
      <c r="B8" s="107" t="s">
        <v>90</v>
      </c>
      <c r="C8" s="85">
        <v>4279</v>
      </c>
      <c r="D8" s="101">
        <v>1</v>
      </c>
      <c r="E8" s="78">
        <v>22480.799999999999</v>
      </c>
      <c r="F8" s="77">
        <v>1</v>
      </c>
    </row>
    <row r="9" spans="2:7">
      <c r="B9" s="86" t="s">
        <v>107</v>
      </c>
    </row>
    <row r="12" spans="2:7" ht="17.149999999999999" thickBot="1">
      <c r="B12" s="97" t="s">
        <v>112</v>
      </c>
      <c r="C12" s="116" t="s">
        <v>113</v>
      </c>
    </row>
    <row r="13" spans="2:7">
      <c r="B13" s="72" t="s">
        <v>85</v>
      </c>
      <c r="C13" s="174" t="s">
        <v>91</v>
      </c>
      <c r="D13" s="170" t="s">
        <v>86</v>
      </c>
      <c r="E13" s="174" t="s">
        <v>111</v>
      </c>
      <c r="F13" s="170" t="s">
        <v>88</v>
      </c>
      <c r="G13" s="166" t="s">
        <v>111</v>
      </c>
    </row>
    <row r="14" spans="2:7" ht="17.149999999999999" thickBot="1">
      <c r="B14" s="108" t="s">
        <v>93</v>
      </c>
      <c r="C14" s="175"/>
      <c r="D14" s="171"/>
      <c r="E14" s="175"/>
      <c r="F14" s="171"/>
      <c r="G14" s="167"/>
    </row>
    <row r="15" spans="2:7" ht="17.600000000000001" thickTop="1" thickBot="1">
      <c r="B15" s="172" t="s">
        <v>0</v>
      </c>
      <c r="C15" s="109" t="s">
        <v>49</v>
      </c>
      <c r="D15" s="82">
        <v>400</v>
      </c>
      <c r="E15" s="110">
        <v>9.35E-2</v>
      </c>
      <c r="F15" s="84">
        <v>1477.05</v>
      </c>
      <c r="G15" s="111">
        <v>6.5699999999999995E-2</v>
      </c>
    </row>
    <row r="16" spans="2:7" ht="17.149999999999999" thickBot="1">
      <c r="B16" s="173"/>
      <c r="C16" s="109" t="s">
        <v>50</v>
      </c>
      <c r="D16" s="82">
        <v>127</v>
      </c>
      <c r="E16" s="110">
        <v>2.9700000000000001E-2</v>
      </c>
      <c r="F16" s="82">
        <v>530.25</v>
      </c>
      <c r="G16" s="111">
        <v>2.3599999999999999E-2</v>
      </c>
    </row>
    <row r="17" spans="2:7" ht="17.149999999999999" thickBot="1">
      <c r="B17" s="166" t="s">
        <v>1</v>
      </c>
      <c r="C17" s="109" t="s">
        <v>49</v>
      </c>
      <c r="D17" s="76">
        <v>1389</v>
      </c>
      <c r="E17" s="110">
        <v>0.3246</v>
      </c>
      <c r="F17" s="84">
        <v>6938.76</v>
      </c>
      <c r="G17" s="111">
        <v>0.30869999999999997</v>
      </c>
    </row>
    <row r="18" spans="2:7" ht="17.149999999999999" thickBot="1">
      <c r="B18" s="173"/>
      <c r="C18" s="109" t="s">
        <v>50</v>
      </c>
      <c r="D18" s="76">
        <v>1293</v>
      </c>
      <c r="E18" s="110">
        <v>0.30220000000000002</v>
      </c>
      <c r="F18" s="84">
        <v>7293.38</v>
      </c>
      <c r="G18" s="111">
        <v>0.32440000000000002</v>
      </c>
    </row>
    <row r="19" spans="2:7" ht="17.149999999999999" thickBot="1">
      <c r="B19" s="166" t="s">
        <v>2</v>
      </c>
      <c r="C19" s="109" t="s">
        <v>49</v>
      </c>
      <c r="D19" s="82">
        <v>303</v>
      </c>
      <c r="E19" s="110">
        <v>7.0800000000000002E-2</v>
      </c>
      <c r="F19" s="84">
        <v>1633.5</v>
      </c>
      <c r="G19" s="111">
        <v>7.2700000000000001E-2</v>
      </c>
    </row>
    <row r="20" spans="2:7" ht="17.149999999999999" thickBot="1">
      <c r="B20" s="173"/>
      <c r="C20" s="109" t="s">
        <v>50</v>
      </c>
      <c r="D20" s="82">
        <v>609</v>
      </c>
      <c r="E20" s="110">
        <v>0.14230000000000001</v>
      </c>
      <c r="F20" s="84">
        <v>3624.03</v>
      </c>
      <c r="G20" s="111">
        <v>0.16120000000000001</v>
      </c>
    </row>
    <row r="21" spans="2:7" ht="17.149999999999999" thickBot="1">
      <c r="B21" s="166" t="s">
        <v>3</v>
      </c>
      <c r="C21" s="109" t="s">
        <v>49</v>
      </c>
      <c r="D21" s="82">
        <v>57</v>
      </c>
      <c r="E21" s="110">
        <v>1.3299999999999999E-2</v>
      </c>
      <c r="F21" s="82">
        <v>323.49</v>
      </c>
      <c r="G21" s="111">
        <v>1.44E-2</v>
      </c>
    </row>
    <row r="22" spans="2:7" ht="17.149999999999999" thickBot="1">
      <c r="B22" s="173"/>
      <c r="C22" s="109" t="s">
        <v>50</v>
      </c>
      <c r="D22" s="82">
        <v>72</v>
      </c>
      <c r="E22" s="110">
        <v>1.6799999999999999E-2</v>
      </c>
      <c r="F22" s="82">
        <v>474.3</v>
      </c>
      <c r="G22" s="111">
        <v>2.1100000000000001E-2</v>
      </c>
    </row>
    <row r="23" spans="2:7" ht="17.149999999999999" thickBot="1">
      <c r="B23" s="166" t="s">
        <v>94</v>
      </c>
      <c r="C23" s="109" t="s">
        <v>49</v>
      </c>
      <c r="D23" s="82">
        <v>5</v>
      </c>
      <c r="E23" s="110">
        <v>1.1999999999999999E-3</v>
      </c>
      <c r="F23" s="82">
        <v>26.33</v>
      </c>
      <c r="G23" s="111">
        <v>1.1999999999999999E-3</v>
      </c>
    </row>
    <row r="24" spans="2:7" ht="17.149999999999999" thickBot="1">
      <c r="B24" s="167"/>
      <c r="C24" s="112" t="s">
        <v>50</v>
      </c>
      <c r="D24" s="113">
        <v>24</v>
      </c>
      <c r="E24" s="114">
        <v>5.5999999999999999E-3</v>
      </c>
      <c r="F24" s="113">
        <v>159.71</v>
      </c>
      <c r="G24" s="111">
        <v>7.1000000000000004E-3</v>
      </c>
    </row>
    <row r="25" spans="2:7" ht="17.600000000000001" thickTop="1" thickBot="1">
      <c r="B25" s="168" t="s">
        <v>90</v>
      </c>
      <c r="C25" s="169"/>
      <c r="D25" s="76">
        <v>4279</v>
      </c>
      <c r="E25" s="110">
        <v>1</v>
      </c>
      <c r="F25" s="84">
        <v>22480.799999999999</v>
      </c>
      <c r="G25" s="111">
        <v>1</v>
      </c>
    </row>
    <row r="26" spans="2:7">
      <c r="B26" s="86" t="s">
        <v>107</v>
      </c>
    </row>
    <row r="29" spans="2:7" ht="17.149999999999999" thickBot="1">
      <c r="B29" s="97" t="s">
        <v>114</v>
      </c>
      <c r="C29" s="116" t="s">
        <v>115</v>
      </c>
    </row>
    <row r="30" spans="2:7">
      <c r="B30" s="72" t="s">
        <v>85</v>
      </c>
      <c r="C30" s="174" t="s">
        <v>91</v>
      </c>
      <c r="D30" s="170" t="s">
        <v>86</v>
      </c>
      <c r="E30" s="174" t="s">
        <v>111</v>
      </c>
      <c r="F30" s="170" t="s">
        <v>88</v>
      </c>
      <c r="G30" s="166" t="s">
        <v>111</v>
      </c>
    </row>
    <row r="31" spans="2:7" ht="17.149999999999999" thickBot="1">
      <c r="B31" s="108" t="s">
        <v>95</v>
      </c>
      <c r="C31" s="175"/>
      <c r="D31" s="171"/>
      <c r="E31" s="175"/>
      <c r="F31" s="171"/>
      <c r="G31" s="167"/>
    </row>
    <row r="32" spans="2:7" ht="17.600000000000001" thickTop="1" thickBot="1">
      <c r="B32" s="172" t="s">
        <v>5</v>
      </c>
      <c r="C32" s="109" t="s">
        <v>49</v>
      </c>
      <c r="D32" s="85">
        <v>1289</v>
      </c>
      <c r="E32" s="101">
        <v>0.30120000000000002</v>
      </c>
      <c r="F32" s="78">
        <v>6035.14</v>
      </c>
      <c r="G32" s="77">
        <v>0.26850000000000002</v>
      </c>
    </row>
    <row r="33" spans="2:7" ht="17.149999999999999" thickBot="1">
      <c r="B33" s="173"/>
      <c r="C33" s="109" t="s">
        <v>50</v>
      </c>
      <c r="D33" s="85">
        <v>1016</v>
      </c>
      <c r="E33" s="101">
        <v>0.2374</v>
      </c>
      <c r="F33" s="78">
        <v>5627.16</v>
      </c>
      <c r="G33" s="77">
        <v>0.25030000000000002</v>
      </c>
    </row>
    <row r="34" spans="2:7" ht="17.149999999999999" thickBot="1">
      <c r="B34" s="166" t="s">
        <v>6</v>
      </c>
      <c r="C34" s="109" t="s">
        <v>49</v>
      </c>
      <c r="D34" s="79">
        <v>500</v>
      </c>
      <c r="E34" s="101">
        <v>0.1168</v>
      </c>
      <c r="F34" s="78">
        <v>2477.21</v>
      </c>
      <c r="G34" s="77">
        <v>0.11020000000000001</v>
      </c>
    </row>
    <row r="35" spans="2:7" ht="17.149999999999999" thickBot="1">
      <c r="B35" s="173"/>
      <c r="C35" s="109" t="s">
        <v>50</v>
      </c>
      <c r="D35" s="79">
        <v>587</v>
      </c>
      <c r="E35" s="101">
        <v>0.13719999999999999</v>
      </c>
      <c r="F35" s="78">
        <v>3393.44</v>
      </c>
      <c r="G35" s="77">
        <v>0.15090000000000001</v>
      </c>
    </row>
    <row r="36" spans="2:7" ht="17.25" customHeight="1" thickBot="1">
      <c r="B36" s="164" t="s">
        <v>7</v>
      </c>
      <c r="C36" s="109" t="s">
        <v>49</v>
      </c>
      <c r="D36" s="79">
        <v>296</v>
      </c>
      <c r="E36" s="101">
        <v>6.9199999999999998E-2</v>
      </c>
      <c r="F36" s="78">
        <v>1521.11</v>
      </c>
      <c r="G36" s="77">
        <v>6.7699999999999996E-2</v>
      </c>
    </row>
    <row r="37" spans="2:7" ht="17.149999999999999" thickBot="1">
      <c r="B37" s="165"/>
      <c r="C37" s="109" t="s">
        <v>50</v>
      </c>
      <c r="D37" s="79">
        <v>427</v>
      </c>
      <c r="E37" s="101">
        <v>9.98E-2</v>
      </c>
      <c r="F37" s="78">
        <v>2463.06</v>
      </c>
      <c r="G37" s="77">
        <v>0.1096</v>
      </c>
    </row>
    <row r="38" spans="2:7" ht="17.149999999999999" thickBot="1">
      <c r="B38" s="164" t="s">
        <v>8</v>
      </c>
      <c r="C38" s="109" t="s">
        <v>49</v>
      </c>
      <c r="D38" s="79">
        <v>66</v>
      </c>
      <c r="E38" s="101">
        <v>1.54E-2</v>
      </c>
      <c r="F38" s="79">
        <v>356.72</v>
      </c>
      <c r="G38" s="77">
        <v>1.5900000000000001E-2</v>
      </c>
    </row>
    <row r="39" spans="2:7" ht="17.149999999999999" thickBot="1">
      <c r="B39" s="165"/>
      <c r="C39" s="109" t="s">
        <v>50</v>
      </c>
      <c r="D39" s="79">
        <v>89</v>
      </c>
      <c r="E39" s="101">
        <v>2.0799999999999999E-2</v>
      </c>
      <c r="F39" s="79">
        <v>552.13</v>
      </c>
      <c r="G39" s="77">
        <v>2.46E-2</v>
      </c>
    </row>
    <row r="40" spans="2:7" ht="17.149999999999999" thickBot="1">
      <c r="B40" s="166" t="s">
        <v>94</v>
      </c>
      <c r="C40" s="109" t="s">
        <v>49</v>
      </c>
      <c r="D40" s="79">
        <v>3</v>
      </c>
      <c r="E40" s="101">
        <v>6.9999999999999999E-4</v>
      </c>
      <c r="F40" s="79">
        <v>8.9499999999999993</v>
      </c>
      <c r="G40" s="77">
        <v>4.0000000000000002E-4</v>
      </c>
    </row>
    <row r="41" spans="2:7" ht="17.149999999999999" thickBot="1">
      <c r="B41" s="167"/>
      <c r="C41" s="112" t="s">
        <v>50</v>
      </c>
      <c r="D41" s="115">
        <v>6</v>
      </c>
      <c r="E41" s="104">
        <v>1.4E-3</v>
      </c>
      <c r="F41" s="115">
        <v>45.88</v>
      </c>
      <c r="G41" s="77">
        <v>2E-3</v>
      </c>
    </row>
    <row r="42" spans="2:7" ht="17.600000000000001" thickTop="1" thickBot="1">
      <c r="B42" s="168" t="s">
        <v>90</v>
      </c>
      <c r="C42" s="169"/>
      <c r="D42" s="85">
        <v>4279</v>
      </c>
      <c r="E42" s="101">
        <v>1</v>
      </c>
      <c r="F42" s="78">
        <v>22480.799999999999</v>
      </c>
      <c r="G42" s="77">
        <v>1</v>
      </c>
    </row>
    <row r="43" spans="2:7">
      <c r="B43" s="86" t="s">
        <v>107</v>
      </c>
    </row>
  </sheetData>
  <mergeCells count="26">
    <mergeCell ref="B42:C42"/>
    <mergeCell ref="B25:C25"/>
    <mergeCell ref="C30:C31"/>
    <mergeCell ref="D30:D31"/>
    <mergeCell ref="E30:E31"/>
    <mergeCell ref="B32:B33"/>
    <mergeCell ref="B34:B35"/>
    <mergeCell ref="B36:B37"/>
    <mergeCell ref="B38:B39"/>
    <mergeCell ref="B40:B41"/>
    <mergeCell ref="F30:F31"/>
    <mergeCell ref="G30:G31"/>
    <mergeCell ref="G13:G14"/>
    <mergeCell ref="B15:B16"/>
    <mergeCell ref="B17:B18"/>
    <mergeCell ref="B19:B20"/>
    <mergeCell ref="B21:B22"/>
    <mergeCell ref="B23:B24"/>
    <mergeCell ref="C4:C5"/>
    <mergeCell ref="D4:D5"/>
    <mergeCell ref="E4:E5"/>
    <mergeCell ref="F4:F5"/>
    <mergeCell ref="C13:C14"/>
    <mergeCell ref="D13:D14"/>
    <mergeCell ref="E13:E14"/>
    <mergeCell ref="F13:F14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A7E56-42E7-4EF8-B070-EB2F442B2A86}">
  <dimension ref="B3:G43"/>
  <sheetViews>
    <sheetView workbookViewId="0">
      <selection activeCell="B2" sqref="B2"/>
    </sheetView>
  </sheetViews>
  <sheetFormatPr defaultRowHeight="16.75"/>
  <sheetData>
    <row r="3" spans="2:7" ht="17.149999999999999" thickBot="1">
      <c r="B3" s="23" t="s">
        <v>103</v>
      </c>
    </row>
    <row r="4" spans="2:7">
      <c r="B4" s="72" t="s">
        <v>85</v>
      </c>
      <c r="C4" s="166" t="s">
        <v>86</v>
      </c>
      <c r="D4" s="166" t="s">
        <v>87</v>
      </c>
      <c r="E4" s="166" t="s">
        <v>88</v>
      </c>
      <c r="F4" s="166" t="s">
        <v>87</v>
      </c>
    </row>
    <row r="5" spans="2:7" ht="17.149999999999999" thickBot="1">
      <c r="B5" s="73" t="s">
        <v>89</v>
      </c>
      <c r="C5" s="173"/>
      <c r="D5" s="173"/>
      <c r="E5" s="173"/>
      <c r="F5" s="173"/>
    </row>
    <row r="6" spans="2:7" ht="17.149999999999999" thickBot="1">
      <c r="B6" s="75" t="s">
        <v>49</v>
      </c>
      <c r="C6" s="87">
        <v>2188</v>
      </c>
      <c r="D6" s="88">
        <v>50.6</v>
      </c>
      <c r="E6" s="89">
        <v>11198</v>
      </c>
      <c r="F6" s="88">
        <v>45.9</v>
      </c>
    </row>
    <row r="7" spans="2:7" ht="17.149999999999999" thickBot="1">
      <c r="B7" s="75" t="s">
        <v>50</v>
      </c>
      <c r="C7" s="90">
        <v>2137</v>
      </c>
      <c r="D7" s="82">
        <v>49.4</v>
      </c>
      <c r="E7" s="76">
        <v>13172</v>
      </c>
      <c r="F7" s="82">
        <v>54.1</v>
      </c>
    </row>
    <row r="8" spans="2:7" ht="17.149999999999999" thickBot="1">
      <c r="B8" s="74" t="s">
        <v>90</v>
      </c>
      <c r="C8" s="90">
        <v>4325</v>
      </c>
      <c r="D8" s="82">
        <v>100</v>
      </c>
      <c r="E8" s="76">
        <v>24370</v>
      </c>
      <c r="F8" s="82">
        <v>100</v>
      </c>
    </row>
    <row r="9" spans="2:7">
      <c r="B9" s="23" t="s">
        <v>108</v>
      </c>
    </row>
    <row r="10" spans="2:7">
      <c r="B10" s="23"/>
    </row>
    <row r="11" spans="2:7">
      <c r="B11" s="23"/>
    </row>
    <row r="12" spans="2:7" ht="17.149999999999999" thickBot="1">
      <c r="B12" s="23" t="s">
        <v>105</v>
      </c>
    </row>
    <row r="13" spans="2:7">
      <c r="B13" s="72" t="s">
        <v>85</v>
      </c>
      <c r="C13" s="176" t="s">
        <v>91</v>
      </c>
      <c r="D13" s="176" t="s">
        <v>86</v>
      </c>
      <c r="E13" s="176" t="s">
        <v>104</v>
      </c>
      <c r="F13" s="176" t="s">
        <v>88</v>
      </c>
      <c r="G13" s="176" t="s">
        <v>104</v>
      </c>
    </row>
    <row r="14" spans="2:7" ht="17.149999999999999" thickBot="1">
      <c r="B14" s="80" t="s">
        <v>93</v>
      </c>
      <c r="C14" s="182"/>
      <c r="D14" s="182"/>
      <c r="E14" s="182"/>
      <c r="F14" s="182"/>
      <c r="G14" s="182"/>
    </row>
    <row r="15" spans="2:7" ht="17.600000000000001" thickTop="1" thickBot="1">
      <c r="B15" s="172" t="s">
        <v>0</v>
      </c>
      <c r="C15" s="81" t="s">
        <v>49</v>
      </c>
      <c r="D15" s="91">
        <v>386</v>
      </c>
      <c r="E15" s="92">
        <v>8.9</v>
      </c>
      <c r="F15" s="93">
        <v>1505</v>
      </c>
      <c r="G15" s="92">
        <v>6.2</v>
      </c>
    </row>
    <row r="16" spans="2:7" ht="17.149999999999999" thickBot="1">
      <c r="B16" s="173"/>
      <c r="C16" s="81" t="s">
        <v>50</v>
      </c>
      <c r="D16" s="94">
        <v>121</v>
      </c>
      <c r="E16" s="79">
        <v>2.8</v>
      </c>
      <c r="F16" s="79">
        <v>531</v>
      </c>
      <c r="G16" s="79">
        <v>2.2000000000000002</v>
      </c>
    </row>
    <row r="17" spans="2:7" ht="17.149999999999999" thickBot="1">
      <c r="B17" s="166" t="s">
        <v>1</v>
      </c>
      <c r="C17" s="81" t="s">
        <v>49</v>
      </c>
      <c r="D17" s="95">
        <v>1400</v>
      </c>
      <c r="E17" s="79">
        <v>32.4</v>
      </c>
      <c r="F17" s="85">
        <v>7414</v>
      </c>
      <c r="G17" s="79">
        <v>30.4</v>
      </c>
    </row>
    <row r="18" spans="2:7" ht="17.149999999999999" thickBot="1">
      <c r="B18" s="173"/>
      <c r="C18" s="81" t="s">
        <v>50</v>
      </c>
      <c r="D18" s="95">
        <v>1289</v>
      </c>
      <c r="E18" s="79">
        <v>29.8</v>
      </c>
      <c r="F18" s="85">
        <v>7869</v>
      </c>
      <c r="G18" s="79">
        <v>32.299999999999997</v>
      </c>
    </row>
    <row r="19" spans="2:7" ht="17.149999999999999" thickBot="1">
      <c r="B19" s="166" t="s">
        <v>2</v>
      </c>
      <c r="C19" s="81" t="s">
        <v>49</v>
      </c>
      <c r="D19" s="94">
        <v>335</v>
      </c>
      <c r="E19" s="79">
        <v>7.7</v>
      </c>
      <c r="F19" s="85">
        <v>1893</v>
      </c>
      <c r="G19" s="79">
        <v>7.8</v>
      </c>
    </row>
    <row r="20" spans="2:7" ht="17.149999999999999" thickBot="1">
      <c r="B20" s="173"/>
      <c r="C20" s="81" t="s">
        <v>50</v>
      </c>
      <c r="D20" s="94">
        <v>611</v>
      </c>
      <c r="E20" s="79">
        <v>14.1</v>
      </c>
      <c r="F20" s="85">
        <v>4011</v>
      </c>
      <c r="G20" s="79">
        <v>16.5</v>
      </c>
    </row>
    <row r="21" spans="2:7" ht="17.149999999999999" thickBot="1">
      <c r="B21" s="166" t="s">
        <v>3</v>
      </c>
      <c r="C21" s="81" t="s">
        <v>49</v>
      </c>
      <c r="D21" s="94">
        <v>3</v>
      </c>
      <c r="E21" s="79">
        <v>0.1</v>
      </c>
      <c r="F21" s="79">
        <v>16</v>
      </c>
      <c r="G21" s="79">
        <v>0.1</v>
      </c>
    </row>
    <row r="22" spans="2:7" ht="17.149999999999999" thickBot="1">
      <c r="B22" s="173"/>
      <c r="C22" s="81" t="s">
        <v>50</v>
      </c>
      <c r="D22" s="94">
        <v>21</v>
      </c>
      <c r="E22" s="79">
        <v>0.5</v>
      </c>
      <c r="F22" s="79">
        <v>130</v>
      </c>
      <c r="G22" s="79">
        <v>0.5</v>
      </c>
    </row>
    <row r="23" spans="2:7" ht="17.149999999999999" thickBot="1">
      <c r="B23" s="166" t="s">
        <v>94</v>
      </c>
      <c r="C23" s="81" t="s">
        <v>49</v>
      </c>
      <c r="D23" s="94">
        <v>64</v>
      </c>
      <c r="E23" s="79">
        <v>1.5</v>
      </c>
      <c r="F23" s="79">
        <v>369</v>
      </c>
      <c r="G23" s="79">
        <v>1.5</v>
      </c>
    </row>
    <row r="24" spans="2:7" ht="17.149999999999999" thickBot="1">
      <c r="B24" s="173"/>
      <c r="C24" s="81" t="s">
        <v>50</v>
      </c>
      <c r="D24" s="94">
        <v>95</v>
      </c>
      <c r="E24" s="79">
        <v>2.2000000000000002</v>
      </c>
      <c r="F24" s="79">
        <v>630</v>
      </c>
      <c r="G24" s="79">
        <v>2.6</v>
      </c>
    </row>
    <row r="25" spans="2:7" ht="17.149999999999999" thickBot="1">
      <c r="B25" s="184" t="s">
        <v>90</v>
      </c>
      <c r="C25" s="185"/>
      <c r="D25" s="95">
        <v>4325</v>
      </c>
      <c r="E25" s="82">
        <v>100</v>
      </c>
      <c r="F25" s="76">
        <v>24370</v>
      </c>
      <c r="G25" s="82">
        <v>100</v>
      </c>
    </row>
    <row r="26" spans="2:7">
      <c r="B26" s="86" t="s">
        <v>107</v>
      </c>
    </row>
    <row r="27" spans="2:7">
      <c r="B27" s="86"/>
    </row>
    <row r="29" spans="2:7" ht="17.149999999999999" thickBot="1">
      <c r="B29" s="86" t="s">
        <v>106</v>
      </c>
    </row>
    <row r="30" spans="2:7">
      <c r="B30" s="72" t="s">
        <v>85</v>
      </c>
      <c r="C30" s="176" t="s">
        <v>91</v>
      </c>
      <c r="D30" s="176" t="s">
        <v>86</v>
      </c>
      <c r="E30" s="176" t="s">
        <v>104</v>
      </c>
      <c r="F30" s="176" t="s">
        <v>88</v>
      </c>
      <c r="G30" s="176" t="s">
        <v>104</v>
      </c>
    </row>
    <row r="31" spans="2:7" ht="17.149999999999999" thickBot="1">
      <c r="B31" s="80" t="s">
        <v>95</v>
      </c>
      <c r="C31" s="182"/>
      <c r="D31" s="182"/>
      <c r="E31" s="182"/>
      <c r="F31" s="182"/>
      <c r="G31" s="182"/>
    </row>
    <row r="32" spans="2:7" ht="17.600000000000001" thickTop="1" thickBot="1">
      <c r="B32" s="183" t="s">
        <v>5</v>
      </c>
      <c r="C32" s="83" t="s">
        <v>49</v>
      </c>
      <c r="D32" s="96">
        <v>1305</v>
      </c>
      <c r="E32" s="92">
        <v>30.2</v>
      </c>
      <c r="F32" s="89">
        <v>6599</v>
      </c>
      <c r="G32" s="88">
        <v>27.1</v>
      </c>
    </row>
    <row r="33" spans="2:7" ht="17.149999999999999" thickBot="1">
      <c r="B33" s="177"/>
      <c r="C33" s="83" t="s">
        <v>50</v>
      </c>
      <c r="D33" s="94">
        <v>978</v>
      </c>
      <c r="E33" s="79">
        <v>22.6</v>
      </c>
      <c r="F33" s="76">
        <v>6034</v>
      </c>
      <c r="G33" s="82">
        <v>24.8</v>
      </c>
    </row>
    <row r="34" spans="2:7" ht="17.149999999999999" thickBot="1">
      <c r="B34" s="176" t="s">
        <v>6</v>
      </c>
      <c r="C34" s="83" t="s">
        <v>49</v>
      </c>
      <c r="D34" s="94">
        <v>467</v>
      </c>
      <c r="E34" s="79">
        <v>10.8</v>
      </c>
      <c r="F34" s="76">
        <v>2390</v>
      </c>
      <c r="G34" s="82">
        <v>9.8000000000000007</v>
      </c>
    </row>
    <row r="35" spans="2:7" ht="17.149999999999999" thickBot="1">
      <c r="B35" s="177"/>
      <c r="C35" s="83" t="s">
        <v>50</v>
      </c>
      <c r="D35" s="94">
        <v>579</v>
      </c>
      <c r="E35" s="79">
        <v>13.4</v>
      </c>
      <c r="F35" s="76">
        <v>3625</v>
      </c>
      <c r="G35" s="82">
        <v>14.9</v>
      </c>
    </row>
    <row r="36" spans="2:7" ht="17.25" customHeight="1" thickBot="1">
      <c r="B36" s="178" t="s">
        <v>7</v>
      </c>
      <c r="C36" s="83" t="s">
        <v>49</v>
      </c>
      <c r="D36" s="94">
        <v>327</v>
      </c>
      <c r="E36" s="79">
        <v>7.6</v>
      </c>
      <c r="F36" s="76">
        <v>1735</v>
      </c>
      <c r="G36" s="82">
        <v>7.1</v>
      </c>
    </row>
    <row r="37" spans="2:7" ht="17.149999999999999" thickBot="1">
      <c r="B37" s="179"/>
      <c r="C37" s="83" t="s">
        <v>50</v>
      </c>
      <c r="D37" s="94">
        <v>451</v>
      </c>
      <c r="E37" s="79">
        <v>10.4</v>
      </c>
      <c r="F37" s="76">
        <v>2724</v>
      </c>
      <c r="G37" s="82">
        <v>11.2</v>
      </c>
    </row>
    <row r="38" spans="2:7" ht="17.149999999999999" thickBot="1">
      <c r="B38" s="178" t="s">
        <v>8</v>
      </c>
      <c r="C38" s="83" t="s">
        <v>49</v>
      </c>
      <c r="D38" s="94">
        <v>75</v>
      </c>
      <c r="E38" s="79">
        <v>1.7</v>
      </c>
      <c r="F38" s="82">
        <v>429</v>
      </c>
      <c r="G38" s="82">
        <v>1.8</v>
      </c>
    </row>
    <row r="39" spans="2:7" ht="17.149999999999999" thickBot="1">
      <c r="B39" s="179"/>
      <c r="C39" s="83" t="s">
        <v>50</v>
      </c>
      <c r="D39" s="94">
        <v>113</v>
      </c>
      <c r="E39" s="79">
        <v>2.6</v>
      </c>
      <c r="F39" s="82">
        <v>697</v>
      </c>
      <c r="G39" s="82">
        <v>2.9</v>
      </c>
    </row>
    <row r="40" spans="2:7" ht="17.149999999999999" thickBot="1">
      <c r="B40" s="176" t="s">
        <v>94</v>
      </c>
      <c r="C40" s="83" t="s">
        <v>49</v>
      </c>
      <c r="D40" s="94">
        <v>14</v>
      </c>
      <c r="E40" s="79">
        <v>0.3</v>
      </c>
      <c r="F40" s="82">
        <v>45</v>
      </c>
      <c r="G40" s="82">
        <v>0.2</v>
      </c>
    </row>
    <row r="41" spans="2:7" ht="17.149999999999999" thickBot="1">
      <c r="B41" s="177"/>
      <c r="C41" s="83" t="s">
        <v>50</v>
      </c>
      <c r="D41" s="94">
        <v>16</v>
      </c>
      <c r="E41" s="79">
        <v>0.4</v>
      </c>
      <c r="F41" s="82">
        <v>93</v>
      </c>
      <c r="G41" s="82">
        <v>0.4</v>
      </c>
    </row>
    <row r="42" spans="2:7" ht="17.149999999999999" thickBot="1">
      <c r="B42" s="180" t="s">
        <v>90</v>
      </c>
      <c r="C42" s="181"/>
      <c r="D42" s="95">
        <v>4325</v>
      </c>
      <c r="E42" s="79">
        <v>100</v>
      </c>
      <c r="F42" s="85">
        <v>24370</v>
      </c>
      <c r="G42" s="79">
        <v>100</v>
      </c>
    </row>
    <row r="43" spans="2:7">
      <c r="B43" s="86" t="s">
        <v>107</v>
      </c>
    </row>
  </sheetData>
  <mergeCells count="26">
    <mergeCell ref="G13:G14"/>
    <mergeCell ref="C4:C5"/>
    <mergeCell ref="D4:D5"/>
    <mergeCell ref="E4:E5"/>
    <mergeCell ref="B25:C25"/>
    <mergeCell ref="F4:F5"/>
    <mergeCell ref="C13:C14"/>
    <mergeCell ref="D13:D14"/>
    <mergeCell ref="E13:E14"/>
    <mergeCell ref="F13:F14"/>
    <mergeCell ref="B15:B16"/>
    <mergeCell ref="B17:B18"/>
    <mergeCell ref="B19:B20"/>
    <mergeCell ref="B21:B22"/>
    <mergeCell ref="B23:B24"/>
    <mergeCell ref="D30:D31"/>
    <mergeCell ref="E30:E31"/>
    <mergeCell ref="F30:F31"/>
    <mergeCell ref="G30:G31"/>
    <mergeCell ref="B32:B33"/>
    <mergeCell ref="C30:C31"/>
    <mergeCell ref="B34:B35"/>
    <mergeCell ref="B36:B37"/>
    <mergeCell ref="B38:B39"/>
    <mergeCell ref="B40:B41"/>
    <mergeCell ref="B42:C4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C7713-280D-4B93-AF6C-CEF3EF8BD682}">
  <dimension ref="B3:G39"/>
  <sheetViews>
    <sheetView topLeftCell="A10" workbookViewId="0">
      <selection activeCell="F7" sqref="F7"/>
    </sheetView>
  </sheetViews>
  <sheetFormatPr defaultRowHeight="16.75"/>
  <sheetData>
    <row r="3" spans="2:7" ht="17.149999999999999" thickBot="1"/>
    <row r="4" spans="2:7">
      <c r="B4" s="72" t="s">
        <v>85</v>
      </c>
      <c r="C4" s="166" t="s">
        <v>86</v>
      </c>
      <c r="D4" s="166" t="s">
        <v>87</v>
      </c>
      <c r="E4" s="166" t="s">
        <v>88</v>
      </c>
      <c r="F4" s="166" t="s">
        <v>87</v>
      </c>
    </row>
    <row r="5" spans="2:7" ht="17.149999999999999" thickBot="1">
      <c r="B5" s="73" t="s">
        <v>89</v>
      </c>
      <c r="C5" s="173"/>
      <c r="D5" s="173"/>
      <c r="E5" s="173"/>
      <c r="F5" s="173"/>
    </row>
    <row r="6" spans="2:7" ht="17.149999999999999" thickBot="1">
      <c r="B6" s="75" t="s">
        <v>49</v>
      </c>
      <c r="C6" s="76">
        <v>1996</v>
      </c>
      <c r="D6" s="77">
        <v>0.53400000000000003</v>
      </c>
      <c r="E6" s="78">
        <v>8156.1</v>
      </c>
      <c r="F6" s="79">
        <v>47.5</v>
      </c>
    </row>
    <row r="7" spans="2:7" ht="17.149999999999999" thickBot="1">
      <c r="B7" s="75" t="s">
        <v>50</v>
      </c>
      <c r="C7" s="76">
        <v>1739</v>
      </c>
      <c r="D7" s="77">
        <v>0.46600000000000003</v>
      </c>
      <c r="E7" s="78">
        <v>9015.5</v>
      </c>
      <c r="F7" s="79">
        <v>52.5</v>
      </c>
    </row>
    <row r="8" spans="2:7" ht="17.149999999999999" thickBot="1">
      <c r="B8" s="74" t="s">
        <v>90</v>
      </c>
      <c r="C8" s="76">
        <v>3735</v>
      </c>
      <c r="D8" s="77">
        <v>1</v>
      </c>
      <c r="E8" s="78">
        <v>17171.599999999999</v>
      </c>
      <c r="F8" s="79">
        <v>100</v>
      </c>
    </row>
    <row r="10" spans="2:7" ht="17.149999999999999" thickBot="1"/>
    <row r="11" spans="2:7">
      <c r="B11" s="72" t="s">
        <v>85</v>
      </c>
      <c r="C11" s="176" t="s">
        <v>91</v>
      </c>
      <c r="D11" s="176" t="s">
        <v>86</v>
      </c>
      <c r="E11" s="176" t="s">
        <v>92</v>
      </c>
      <c r="F11" s="176" t="s">
        <v>88</v>
      </c>
      <c r="G11" s="176" t="s">
        <v>92</v>
      </c>
    </row>
    <row r="12" spans="2:7" ht="17.149999999999999" thickBot="1">
      <c r="B12" s="80" t="s">
        <v>93</v>
      </c>
      <c r="C12" s="182"/>
      <c r="D12" s="182"/>
      <c r="E12" s="182"/>
      <c r="F12" s="182"/>
      <c r="G12" s="182"/>
    </row>
    <row r="13" spans="2:7" ht="17.600000000000001" thickTop="1" thickBot="1">
      <c r="B13" s="172" t="s">
        <v>0</v>
      </c>
      <c r="C13" s="81" t="s">
        <v>49</v>
      </c>
      <c r="D13" s="82">
        <v>337</v>
      </c>
      <c r="E13" s="79">
        <v>9</v>
      </c>
      <c r="F13" s="79">
        <v>945.5</v>
      </c>
      <c r="G13" s="79">
        <v>5.5</v>
      </c>
    </row>
    <row r="14" spans="2:7" ht="17.149999999999999" thickBot="1">
      <c r="B14" s="173"/>
      <c r="C14" s="81" t="s">
        <v>50</v>
      </c>
      <c r="D14" s="82">
        <v>91</v>
      </c>
      <c r="E14" s="79">
        <v>2.5</v>
      </c>
      <c r="F14" s="79">
        <v>327.10000000000002</v>
      </c>
      <c r="G14" s="79">
        <v>1.9</v>
      </c>
    </row>
    <row r="15" spans="2:7" ht="17.149999999999999" thickBot="1">
      <c r="B15" s="166" t="s">
        <v>1</v>
      </c>
      <c r="C15" s="81" t="s">
        <v>49</v>
      </c>
      <c r="D15" s="76">
        <v>1296</v>
      </c>
      <c r="E15" s="79">
        <v>34.700000000000003</v>
      </c>
      <c r="F15" s="78">
        <v>5473.8</v>
      </c>
      <c r="G15" s="79">
        <v>31.8</v>
      </c>
    </row>
    <row r="16" spans="2:7" ht="17.149999999999999" thickBot="1">
      <c r="B16" s="173"/>
      <c r="C16" s="81" t="s">
        <v>50</v>
      </c>
      <c r="D16" s="76">
        <v>1035</v>
      </c>
      <c r="E16" s="79">
        <v>27.7</v>
      </c>
      <c r="F16" s="78">
        <v>5199.2</v>
      </c>
      <c r="G16" s="79">
        <v>30.3</v>
      </c>
    </row>
    <row r="17" spans="2:7" ht="17.149999999999999" thickBot="1">
      <c r="B17" s="166" t="s">
        <v>2</v>
      </c>
      <c r="C17" s="81" t="s">
        <v>49</v>
      </c>
      <c r="D17" s="82">
        <v>289</v>
      </c>
      <c r="E17" s="79">
        <v>7.7</v>
      </c>
      <c r="F17" s="78">
        <v>1366.7</v>
      </c>
      <c r="G17" s="79">
        <v>8</v>
      </c>
    </row>
    <row r="18" spans="2:7" ht="17.149999999999999" thickBot="1">
      <c r="B18" s="173"/>
      <c r="C18" s="81" t="s">
        <v>50</v>
      </c>
      <c r="D18" s="82">
        <v>511</v>
      </c>
      <c r="E18" s="79">
        <v>13.7</v>
      </c>
      <c r="F18" s="78">
        <v>2847.5</v>
      </c>
      <c r="G18" s="79">
        <v>16.600000000000001</v>
      </c>
    </row>
    <row r="19" spans="2:7" ht="17.149999999999999" thickBot="1">
      <c r="B19" s="166" t="s">
        <v>3</v>
      </c>
      <c r="C19" s="81" t="s">
        <v>49</v>
      </c>
      <c r="D19" s="82">
        <v>66</v>
      </c>
      <c r="E19" s="79">
        <v>1.8</v>
      </c>
      <c r="F19" s="79">
        <v>336.7</v>
      </c>
      <c r="G19" s="79">
        <v>2</v>
      </c>
    </row>
    <row r="20" spans="2:7" ht="17.149999999999999" thickBot="1">
      <c r="B20" s="173"/>
      <c r="C20" s="81" t="s">
        <v>50</v>
      </c>
      <c r="D20" s="82">
        <v>83</v>
      </c>
      <c r="E20" s="79">
        <v>2.2000000000000002</v>
      </c>
      <c r="F20" s="79">
        <v>506.4</v>
      </c>
      <c r="G20" s="79">
        <v>2.9</v>
      </c>
    </row>
    <row r="21" spans="2:7" ht="17.149999999999999" thickBot="1">
      <c r="B21" s="166" t="s">
        <v>94</v>
      </c>
      <c r="C21" s="81" t="s">
        <v>49</v>
      </c>
      <c r="D21" s="82">
        <v>8</v>
      </c>
      <c r="E21" s="79">
        <v>0.2</v>
      </c>
      <c r="F21" s="79">
        <v>33.4</v>
      </c>
      <c r="G21" s="79">
        <v>0.2</v>
      </c>
    </row>
    <row r="22" spans="2:7" ht="17.149999999999999" thickBot="1">
      <c r="B22" s="173"/>
      <c r="C22" s="81" t="s">
        <v>50</v>
      </c>
      <c r="D22" s="82">
        <v>19</v>
      </c>
      <c r="E22" s="79">
        <v>0.5</v>
      </c>
      <c r="F22" s="79">
        <v>135.30000000000001</v>
      </c>
      <c r="G22" s="79">
        <v>0.8</v>
      </c>
    </row>
    <row r="23" spans="2:7" ht="17.149999999999999" thickBot="1">
      <c r="B23" s="184" t="s">
        <v>90</v>
      </c>
      <c r="C23" s="185"/>
      <c r="D23" s="76">
        <v>3735</v>
      </c>
      <c r="E23" s="79">
        <v>100</v>
      </c>
      <c r="F23" s="78">
        <v>17171.599999999999</v>
      </c>
      <c r="G23" s="79">
        <v>100</v>
      </c>
    </row>
    <row r="26" spans="2:7" ht="17.149999999999999" thickBot="1"/>
    <row r="27" spans="2:7">
      <c r="B27" s="72" t="s">
        <v>85</v>
      </c>
      <c r="C27" s="176" t="s">
        <v>91</v>
      </c>
      <c r="D27" s="176" t="s">
        <v>86</v>
      </c>
      <c r="E27" s="176" t="s">
        <v>92</v>
      </c>
      <c r="F27" s="176" t="s">
        <v>88</v>
      </c>
      <c r="G27" s="176" t="s">
        <v>92</v>
      </c>
    </row>
    <row r="28" spans="2:7" ht="17.149999999999999" thickBot="1">
      <c r="B28" s="80" t="s">
        <v>95</v>
      </c>
      <c r="C28" s="182"/>
      <c r="D28" s="182"/>
      <c r="E28" s="182"/>
      <c r="F28" s="182"/>
      <c r="G28" s="182"/>
    </row>
    <row r="29" spans="2:7" ht="17.600000000000001" thickTop="1" thickBot="1">
      <c r="B29" s="183" t="s">
        <v>5</v>
      </c>
      <c r="C29" s="83" t="s">
        <v>49</v>
      </c>
      <c r="D29" s="76">
        <v>1163</v>
      </c>
      <c r="E29" s="82">
        <v>31.1</v>
      </c>
      <c r="F29" s="84">
        <v>4666.8999999999996</v>
      </c>
      <c r="G29" s="79">
        <v>27.2</v>
      </c>
    </row>
    <row r="30" spans="2:7" ht="17.149999999999999" thickBot="1">
      <c r="B30" s="177"/>
      <c r="C30" s="83" t="s">
        <v>50</v>
      </c>
      <c r="D30" s="82">
        <v>726</v>
      </c>
      <c r="E30" s="82">
        <v>19.399999999999999</v>
      </c>
      <c r="F30" s="84">
        <v>3767.1</v>
      </c>
      <c r="G30" s="79">
        <v>21.9</v>
      </c>
    </row>
    <row r="31" spans="2:7" ht="17.149999999999999" thickBot="1">
      <c r="B31" s="176" t="s">
        <v>6</v>
      </c>
      <c r="C31" s="83" t="s">
        <v>49</v>
      </c>
      <c r="D31" s="82">
        <v>448</v>
      </c>
      <c r="E31" s="79">
        <v>12</v>
      </c>
      <c r="F31" s="82">
        <v>1803.1</v>
      </c>
      <c r="G31" s="79">
        <v>10.5</v>
      </c>
    </row>
    <row r="32" spans="2:7" ht="17.149999999999999" thickBot="1">
      <c r="B32" s="177"/>
      <c r="C32" s="83" t="s">
        <v>50</v>
      </c>
      <c r="D32" s="82">
        <v>500</v>
      </c>
      <c r="E32" s="79">
        <v>13.4</v>
      </c>
      <c r="F32" s="82">
        <v>2439.3000000000002</v>
      </c>
      <c r="G32" s="79">
        <v>14.2</v>
      </c>
    </row>
    <row r="33" spans="2:7" ht="17.149999999999999" thickBot="1">
      <c r="B33" s="178" t="s">
        <v>7</v>
      </c>
      <c r="C33" s="83" t="s">
        <v>49</v>
      </c>
      <c r="D33" s="82">
        <v>308</v>
      </c>
      <c r="E33" s="79">
        <v>8.3000000000000007</v>
      </c>
      <c r="F33" s="82">
        <v>1390.1</v>
      </c>
      <c r="G33" s="79">
        <v>8.1</v>
      </c>
    </row>
    <row r="34" spans="2:7" ht="17.149999999999999" thickBot="1">
      <c r="B34" s="179"/>
      <c r="C34" s="83" t="s">
        <v>50</v>
      </c>
      <c r="D34" s="82">
        <v>396</v>
      </c>
      <c r="E34" s="79">
        <v>10.6</v>
      </c>
      <c r="F34" s="82">
        <v>2101.56</v>
      </c>
      <c r="G34" s="79">
        <v>12.2</v>
      </c>
    </row>
    <row r="35" spans="2:7" ht="17.149999999999999" thickBot="1">
      <c r="B35" s="178" t="s">
        <v>8</v>
      </c>
      <c r="C35" s="83" t="s">
        <v>49</v>
      </c>
      <c r="D35" s="82">
        <v>67</v>
      </c>
      <c r="E35" s="79">
        <v>1.8</v>
      </c>
      <c r="F35" s="82">
        <v>270.2</v>
      </c>
      <c r="G35" s="79">
        <v>1.6</v>
      </c>
    </row>
    <row r="36" spans="2:7" ht="17.149999999999999" thickBot="1">
      <c r="B36" s="179"/>
      <c r="C36" s="83" t="s">
        <v>50</v>
      </c>
      <c r="D36" s="82">
        <v>101</v>
      </c>
      <c r="E36" s="79">
        <v>2.7</v>
      </c>
      <c r="F36" s="82">
        <v>626</v>
      </c>
      <c r="G36" s="79">
        <v>3.6</v>
      </c>
    </row>
    <row r="37" spans="2:7" ht="17.149999999999999" thickBot="1">
      <c r="B37" s="176" t="s">
        <v>94</v>
      </c>
      <c r="C37" s="83" t="s">
        <v>49</v>
      </c>
      <c r="D37" s="82">
        <v>10</v>
      </c>
      <c r="E37" s="79">
        <v>0.3</v>
      </c>
      <c r="F37" s="82">
        <v>25.8</v>
      </c>
      <c r="G37" s="79">
        <v>0.2</v>
      </c>
    </row>
    <row r="38" spans="2:7" ht="17.149999999999999" thickBot="1">
      <c r="B38" s="177"/>
      <c r="C38" s="83" t="s">
        <v>50</v>
      </c>
      <c r="D38" s="82">
        <v>16</v>
      </c>
      <c r="E38" s="79">
        <v>0.4</v>
      </c>
      <c r="F38" s="82">
        <v>81.5</v>
      </c>
      <c r="G38" s="79">
        <v>0.5</v>
      </c>
    </row>
    <row r="39" spans="2:7" ht="17.149999999999999" thickBot="1">
      <c r="B39" s="180" t="s">
        <v>90</v>
      </c>
      <c r="C39" s="181"/>
      <c r="D39" s="85">
        <v>3735</v>
      </c>
      <c r="E39" s="79">
        <v>100</v>
      </c>
      <c r="F39" s="78">
        <v>17171.599999999999</v>
      </c>
      <c r="G39" s="79">
        <v>100</v>
      </c>
    </row>
  </sheetData>
  <mergeCells count="26">
    <mergeCell ref="B39:C39"/>
    <mergeCell ref="B23:C23"/>
    <mergeCell ref="C27:C28"/>
    <mergeCell ref="D27:D28"/>
    <mergeCell ref="E27:E28"/>
    <mergeCell ref="B29:B30"/>
    <mergeCell ref="B31:B32"/>
    <mergeCell ref="B33:B34"/>
    <mergeCell ref="B35:B36"/>
    <mergeCell ref="B37:B38"/>
    <mergeCell ref="F27:F28"/>
    <mergeCell ref="G27:G28"/>
    <mergeCell ref="G11:G12"/>
    <mergeCell ref="B13:B14"/>
    <mergeCell ref="B15:B16"/>
    <mergeCell ref="B17:B18"/>
    <mergeCell ref="B19:B20"/>
    <mergeCell ref="B21:B22"/>
    <mergeCell ref="C4:C5"/>
    <mergeCell ref="D4:D5"/>
    <mergeCell ref="E4:E5"/>
    <mergeCell ref="F4:F5"/>
    <mergeCell ref="C11:C12"/>
    <mergeCell ref="D11:D12"/>
    <mergeCell ref="E11:E12"/>
    <mergeCell ref="F11:F1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F3ED3-616D-41FC-9043-C7632B8AF8BB}">
  <dimension ref="A1:G26"/>
  <sheetViews>
    <sheetView topLeftCell="A7" zoomScale="90" zoomScaleNormal="90" workbookViewId="0">
      <selection activeCell="D15" sqref="D15:D24"/>
    </sheetView>
  </sheetViews>
  <sheetFormatPr defaultRowHeight="16.75"/>
  <cols>
    <col min="1" max="1" width="10.4609375" customWidth="1"/>
    <col min="2" max="2" width="16.07421875" customWidth="1"/>
    <col min="3" max="7" width="12.765625" customWidth="1"/>
  </cols>
  <sheetData>
    <row r="1" spans="1:7" ht="44.25" customHeight="1">
      <c r="A1" s="186" t="s">
        <v>82</v>
      </c>
      <c r="B1" s="187"/>
      <c r="C1" s="187"/>
      <c r="D1" s="187"/>
      <c r="E1" s="187"/>
      <c r="F1" s="187"/>
      <c r="G1" s="188"/>
    </row>
    <row r="2" spans="1:7" ht="22.5" customHeight="1">
      <c r="A2" s="189" t="s">
        <v>80</v>
      </c>
      <c r="B2" s="190"/>
      <c r="C2" s="190"/>
      <c r="D2" s="190"/>
      <c r="E2" s="190"/>
      <c r="F2" s="190"/>
      <c r="G2" s="191"/>
    </row>
    <row r="3" spans="1:7" ht="24" customHeight="1">
      <c r="A3" s="192" t="s">
        <v>84</v>
      </c>
      <c r="B3" s="193"/>
      <c r="C3" s="68" t="s">
        <v>67</v>
      </c>
      <c r="D3" s="68" t="s">
        <v>10</v>
      </c>
      <c r="E3" s="5" t="s">
        <v>68</v>
      </c>
      <c r="F3" s="70" t="s">
        <v>11</v>
      </c>
      <c r="G3" s="5" t="s">
        <v>68</v>
      </c>
    </row>
    <row r="4" spans="1:7" ht="36.75" customHeight="1">
      <c r="A4" s="199" t="s">
        <v>20</v>
      </c>
      <c r="B4" s="200"/>
      <c r="C4" s="69"/>
      <c r="D4" s="71">
        <f>SUM(D5:D14)</f>
        <v>2980</v>
      </c>
      <c r="E4" s="71">
        <f>SUM(E5:E14)</f>
        <v>100</v>
      </c>
      <c r="F4" s="71">
        <f>SUM(F5:F14)</f>
        <v>15134.499999999998</v>
      </c>
      <c r="G4" s="71">
        <f>SUM(G5:G14)</f>
        <v>100</v>
      </c>
    </row>
    <row r="5" spans="1:7" ht="26.6" customHeight="1">
      <c r="A5" s="194" t="s">
        <v>15</v>
      </c>
      <c r="B5" s="197" t="s">
        <v>0</v>
      </c>
      <c r="C5" s="5" t="s">
        <v>64</v>
      </c>
      <c r="D5" s="71">
        <v>252</v>
      </c>
      <c r="E5" s="71">
        <v>8.5</v>
      </c>
      <c r="F5" s="71">
        <v>939.9</v>
      </c>
      <c r="G5" s="71">
        <v>6.2</v>
      </c>
    </row>
    <row r="6" spans="1:7" ht="24" customHeight="1">
      <c r="A6" s="195"/>
      <c r="B6" s="198"/>
      <c r="C6" s="5" t="s">
        <v>65</v>
      </c>
      <c r="D6" s="71">
        <v>76</v>
      </c>
      <c r="E6" s="71">
        <v>2.6</v>
      </c>
      <c r="F6" s="71">
        <v>314.5</v>
      </c>
      <c r="G6" s="71">
        <v>2.1</v>
      </c>
    </row>
    <row r="7" spans="1:7" ht="24" customHeight="1">
      <c r="A7" s="195"/>
      <c r="B7" s="197" t="s">
        <v>1</v>
      </c>
      <c r="C7" s="5" t="s">
        <v>64</v>
      </c>
      <c r="D7" s="71">
        <v>991</v>
      </c>
      <c r="E7" s="71">
        <v>33.200000000000003</v>
      </c>
      <c r="F7" s="71">
        <v>4640.8999999999996</v>
      </c>
      <c r="G7" s="71">
        <v>30.7</v>
      </c>
    </row>
    <row r="8" spans="1:7" ht="26.25" customHeight="1">
      <c r="A8" s="195"/>
      <c r="B8" s="198"/>
      <c r="C8" s="5" t="s">
        <v>65</v>
      </c>
      <c r="D8" s="71">
        <v>854</v>
      </c>
      <c r="E8" s="71">
        <v>28.6</v>
      </c>
      <c r="F8" s="71">
        <v>4649.8</v>
      </c>
      <c r="G8" s="71">
        <v>30.7</v>
      </c>
    </row>
    <row r="9" spans="1:7" ht="26.25" customHeight="1">
      <c r="A9" s="195"/>
      <c r="B9" s="197" t="s">
        <v>2</v>
      </c>
      <c r="C9" s="5" t="s">
        <v>64</v>
      </c>
      <c r="D9" s="71">
        <v>228</v>
      </c>
      <c r="E9" s="71">
        <v>7.7</v>
      </c>
      <c r="F9" s="71">
        <v>1137.4000000000001</v>
      </c>
      <c r="G9" s="71">
        <v>7.5</v>
      </c>
    </row>
    <row r="10" spans="1:7" ht="26.25" customHeight="1">
      <c r="A10" s="195"/>
      <c r="B10" s="198"/>
      <c r="C10" s="5" t="s">
        <v>65</v>
      </c>
      <c r="D10" s="71">
        <v>434</v>
      </c>
      <c r="E10" s="71">
        <v>14.6</v>
      </c>
      <c r="F10" s="71">
        <v>2603.1999999999998</v>
      </c>
      <c r="G10" s="71">
        <v>17.2</v>
      </c>
    </row>
    <row r="11" spans="1:7" ht="26.25" customHeight="1">
      <c r="A11" s="195"/>
      <c r="B11" s="197" t="s">
        <v>3</v>
      </c>
      <c r="C11" s="5" t="s">
        <v>64</v>
      </c>
      <c r="D11" s="71">
        <v>49</v>
      </c>
      <c r="E11" s="71">
        <v>1.6</v>
      </c>
      <c r="F11" s="71">
        <v>263.7</v>
      </c>
      <c r="G11" s="71">
        <v>1.7</v>
      </c>
    </row>
    <row r="12" spans="1:7" ht="26.25" customHeight="1">
      <c r="A12" s="195"/>
      <c r="B12" s="198"/>
      <c r="C12" s="5" t="s">
        <v>65</v>
      </c>
      <c r="D12" s="71">
        <v>75</v>
      </c>
      <c r="E12" s="71">
        <v>2.5</v>
      </c>
      <c r="F12" s="71">
        <v>452</v>
      </c>
      <c r="G12" s="71">
        <v>3</v>
      </c>
    </row>
    <row r="13" spans="1:7" ht="26.25" customHeight="1">
      <c r="A13" s="195"/>
      <c r="B13" s="197" t="s">
        <v>77</v>
      </c>
      <c r="C13" s="5" t="s">
        <v>64</v>
      </c>
      <c r="D13" s="71">
        <v>5</v>
      </c>
      <c r="E13" s="71">
        <v>0.2</v>
      </c>
      <c r="F13" s="71">
        <v>37</v>
      </c>
      <c r="G13" s="71">
        <v>0.3</v>
      </c>
    </row>
    <row r="14" spans="1:7" ht="26.25" customHeight="1">
      <c r="A14" s="196"/>
      <c r="B14" s="198"/>
      <c r="C14" s="5" t="s">
        <v>65</v>
      </c>
      <c r="D14" s="71">
        <v>16</v>
      </c>
      <c r="E14" s="71">
        <v>0.5</v>
      </c>
      <c r="F14" s="71">
        <v>96.1</v>
      </c>
      <c r="G14" s="71">
        <v>0.6</v>
      </c>
    </row>
    <row r="15" spans="1:7" ht="26.25" customHeight="1">
      <c r="A15" s="194" t="s">
        <v>16</v>
      </c>
      <c r="B15" s="197" t="s">
        <v>5</v>
      </c>
      <c r="C15" s="5" t="s">
        <v>64</v>
      </c>
      <c r="D15" s="71">
        <v>898</v>
      </c>
      <c r="E15" s="71">
        <v>30.1</v>
      </c>
      <c r="F15" s="71">
        <v>4155.2</v>
      </c>
      <c r="G15" s="71">
        <v>27.5</v>
      </c>
    </row>
    <row r="16" spans="1:7" ht="26.25" customHeight="1">
      <c r="A16" s="195"/>
      <c r="B16" s="198"/>
      <c r="C16" s="5" t="s">
        <v>65</v>
      </c>
      <c r="D16" s="71">
        <v>586</v>
      </c>
      <c r="E16" s="71">
        <v>19.7</v>
      </c>
      <c r="F16" s="71">
        <v>3184.3</v>
      </c>
      <c r="G16" s="71">
        <v>21</v>
      </c>
    </row>
    <row r="17" spans="1:7" ht="26.25" customHeight="1">
      <c r="A17" s="195"/>
      <c r="B17" s="197" t="s">
        <v>6</v>
      </c>
      <c r="C17" s="5" t="s">
        <v>64</v>
      </c>
      <c r="D17" s="71">
        <v>335</v>
      </c>
      <c r="E17" s="71">
        <v>11.2</v>
      </c>
      <c r="F17" s="71">
        <v>1485.3</v>
      </c>
      <c r="G17" s="71">
        <v>9.8000000000000007</v>
      </c>
    </row>
    <row r="18" spans="1:7" ht="26.25" customHeight="1">
      <c r="A18" s="195"/>
      <c r="B18" s="198"/>
      <c r="C18" s="5" t="s">
        <v>65</v>
      </c>
      <c r="D18" s="71">
        <v>408</v>
      </c>
      <c r="E18" s="71">
        <v>13.7</v>
      </c>
      <c r="F18" s="71">
        <v>2214.3000000000002</v>
      </c>
      <c r="G18" s="71">
        <v>14.6</v>
      </c>
    </row>
    <row r="19" spans="1:7" ht="26.25" customHeight="1">
      <c r="A19" s="195"/>
      <c r="B19" s="197" t="s">
        <v>7</v>
      </c>
      <c r="C19" s="5" t="s">
        <v>64</v>
      </c>
      <c r="D19" s="71">
        <v>228</v>
      </c>
      <c r="E19" s="71">
        <v>7.7</v>
      </c>
      <c r="F19" s="71">
        <v>1124.0999999999999</v>
      </c>
      <c r="G19" s="71">
        <v>7.4</v>
      </c>
    </row>
    <row r="20" spans="1:7" ht="26.25" customHeight="1">
      <c r="A20" s="195"/>
      <c r="B20" s="198"/>
      <c r="C20" s="5" t="s">
        <v>65</v>
      </c>
      <c r="D20" s="71">
        <v>352</v>
      </c>
      <c r="E20" s="71">
        <v>11.8</v>
      </c>
      <c r="F20" s="71">
        <v>2059.4</v>
      </c>
      <c r="G20" s="71">
        <v>13.6</v>
      </c>
    </row>
    <row r="21" spans="1:7" ht="26.25" customHeight="1">
      <c r="A21" s="195"/>
      <c r="B21" s="197" t="s">
        <v>8</v>
      </c>
      <c r="C21" s="5" t="s">
        <v>64</v>
      </c>
      <c r="D21" s="71">
        <v>45</v>
      </c>
      <c r="E21" s="71">
        <v>1.5</v>
      </c>
      <c r="F21" s="71">
        <v>204.4</v>
      </c>
      <c r="G21" s="71">
        <v>1.4</v>
      </c>
    </row>
    <row r="22" spans="1:7" ht="26.25" customHeight="1">
      <c r="A22" s="195"/>
      <c r="B22" s="198"/>
      <c r="C22" s="5" t="s">
        <v>65</v>
      </c>
      <c r="D22" s="71">
        <v>79</v>
      </c>
      <c r="E22" s="71">
        <v>2.7</v>
      </c>
      <c r="F22" s="71">
        <v>522.1</v>
      </c>
      <c r="G22" s="71">
        <v>3.4</v>
      </c>
    </row>
    <row r="23" spans="1:7" ht="26.25" customHeight="1">
      <c r="A23" s="195"/>
      <c r="B23" s="197" t="s">
        <v>77</v>
      </c>
      <c r="C23" s="5" t="s">
        <v>64</v>
      </c>
      <c r="D23" s="71">
        <v>19</v>
      </c>
      <c r="E23" s="71">
        <v>0.6</v>
      </c>
      <c r="F23" s="71">
        <v>49.9</v>
      </c>
      <c r="G23" s="71">
        <v>0.4</v>
      </c>
    </row>
    <row r="24" spans="1:7" ht="26.25" customHeight="1">
      <c r="A24" s="196"/>
      <c r="B24" s="198"/>
      <c r="C24" s="5" t="s">
        <v>65</v>
      </c>
      <c r="D24" s="71">
        <v>30</v>
      </c>
      <c r="E24" s="71">
        <v>1</v>
      </c>
      <c r="F24" s="71">
        <v>135.5</v>
      </c>
      <c r="G24" s="71">
        <v>0.9</v>
      </c>
    </row>
    <row r="25" spans="1:7" ht="26.25" customHeight="1">
      <c r="A25" s="65" t="s">
        <v>63</v>
      </c>
      <c r="B25" s="66"/>
      <c r="C25" s="66"/>
      <c r="D25" s="66"/>
      <c r="E25" s="66"/>
      <c r="F25" s="66"/>
      <c r="G25" s="67"/>
    </row>
    <row r="26" spans="1:7">
      <c r="E26" s="25"/>
    </row>
  </sheetData>
  <mergeCells count="16">
    <mergeCell ref="A1:G1"/>
    <mergeCell ref="A2:G2"/>
    <mergeCell ref="A3:B3"/>
    <mergeCell ref="A15:A24"/>
    <mergeCell ref="B15:B16"/>
    <mergeCell ref="B17:B18"/>
    <mergeCell ref="B19:B20"/>
    <mergeCell ref="B21:B22"/>
    <mergeCell ref="B23:B24"/>
    <mergeCell ref="A4:B4"/>
    <mergeCell ref="A5:A14"/>
    <mergeCell ref="B5:B6"/>
    <mergeCell ref="B7:B8"/>
    <mergeCell ref="B9:B10"/>
    <mergeCell ref="B11:B12"/>
    <mergeCell ref="B13:B14"/>
  </mergeCells>
  <phoneticPr fontId="3" type="noConversion"/>
  <printOptions gridLines="1"/>
  <pageMargins left="0.23622047244094491" right="0.23622047244094491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8C7CD-8542-42BB-8A05-E20F4CC113DA}">
  <dimension ref="A1:G26"/>
  <sheetViews>
    <sheetView topLeftCell="A10" zoomScale="90" zoomScaleNormal="90" workbookViewId="0">
      <selection sqref="A1:G1"/>
    </sheetView>
  </sheetViews>
  <sheetFormatPr defaultRowHeight="16.75"/>
  <cols>
    <col min="1" max="1" width="13" customWidth="1"/>
    <col min="2" max="2" width="9.3046875" customWidth="1"/>
    <col min="3" max="7" width="15.765625" customWidth="1"/>
  </cols>
  <sheetData>
    <row r="1" spans="1:7" ht="44.25" customHeight="1">
      <c r="A1" s="186" t="s">
        <v>82</v>
      </c>
      <c r="B1" s="187"/>
      <c r="C1" s="187"/>
      <c r="D1" s="187"/>
      <c r="E1" s="187"/>
      <c r="F1" s="187"/>
      <c r="G1" s="188"/>
    </row>
    <row r="2" spans="1:7" ht="22.5" customHeight="1">
      <c r="A2" s="189" t="s">
        <v>79</v>
      </c>
      <c r="B2" s="190"/>
      <c r="C2" s="190"/>
      <c r="D2" s="190"/>
      <c r="E2" s="190"/>
      <c r="F2" s="190"/>
      <c r="G2" s="191"/>
    </row>
    <row r="3" spans="1:7" ht="24" customHeight="1">
      <c r="A3" s="192" t="s">
        <v>83</v>
      </c>
      <c r="B3" s="193"/>
      <c r="C3" s="68" t="s">
        <v>74</v>
      </c>
      <c r="D3" s="68" t="s">
        <v>75</v>
      </c>
      <c r="E3" s="5" t="s">
        <v>68</v>
      </c>
      <c r="F3" s="70" t="s">
        <v>76</v>
      </c>
      <c r="G3" s="5" t="s">
        <v>68</v>
      </c>
    </row>
    <row r="4" spans="1:7" ht="36.75" customHeight="1">
      <c r="A4" s="199" t="s">
        <v>20</v>
      </c>
      <c r="B4" s="200"/>
      <c r="C4" s="69"/>
      <c r="D4" s="54">
        <f>SUM(D5:D14)</f>
        <v>3814</v>
      </c>
      <c r="E4" s="54">
        <f>SUM(E5:E14)</f>
        <v>99.999999999999972</v>
      </c>
      <c r="F4" s="54">
        <f>SUM(F5:F14)</f>
        <v>20889.799999999996</v>
      </c>
      <c r="G4" s="54">
        <f>SUM(G5:G14)</f>
        <v>100</v>
      </c>
    </row>
    <row r="5" spans="1:7" ht="26.6" customHeight="1">
      <c r="A5" s="194" t="s">
        <v>15</v>
      </c>
      <c r="B5" s="197" t="s">
        <v>0</v>
      </c>
      <c r="C5" s="5" t="s">
        <v>73</v>
      </c>
      <c r="D5" s="54">
        <v>327</v>
      </c>
      <c r="E5" s="54">
        <v>8.6</v>
      </c>
      <c r="F5" s="54">
        <v>1138.2</v>
      </c>
      <c r="G5" s="54">
        <v>5.5</v>
      </c>
    </row>
    <row r="6" spans="1:7" ht="24" customHeight="1">
      <c r="A6" s="195"/>
      <c r="B6" s="198"/>
      <c r="C6" s="5" t="s">
        <v>72</v>
      </c>
      <c r="D6" s="54">
        <v>130</v>
      </c>
      <c r="E6" s="54">
        <v>3.4</v>
      </c>
      <c r="F6" s="54">
        <v>506.5</v>
      </c>
      <c r="G6" s="54">
        <v>2.4</v>
      </c>
    </row>
    <row r="7" spans="1:7" ht="24" customHeight="1">
      <c r="A7" s="195"/>
      <c r="B7" s="197" t="s">
        <v>1</v>
      </c>
      <c r="C7" s="5" t="s">
        <v>73</v>
      </c>
      <c r="D7" s="54">
        <v>1289</v>
      </c>
      <c r="E7" s="54">
        <v>33.799999999999997</v>
      </c>
      <c r="F7" s="54">
        <v>6709.9</v>
      </c>
      <c r="G7" s="54">
        <v>32.1</v>
      </c>
    </row>
    <row r="8" spans="1:7" ht="26.25" customHeight="1">
      <c r="A8" s="195"/>
      <c r="B8" s="198"/>
      <c r="C8" s="5" t="s">
        <v>72</v>
      </c>
      <c r="D8" s="54">
        <v>1083</v>
      </c>
      <c r="E8" s="54">
        <v>28.4</v>
      </c>
      <c r="F8" s="54">
        <v>6301.2</v>
      </c>
      <c r="G8" s="54">
        <v>30.2</v>
      </c>
    </row>
    <row r="9" spans="1:7" ht="26.25" customHeight="1">
      <c r="A9" s="195"/>
      <c r="B9" s="197" t="s">
        <v>2</v>
      </c>
      <c r="C9" s="5" t="s">
        <v>73</v>
      </c>
      <c r="D9" s="54">
        <v>289</v>
      </c>
      <c r="E9" s="54">
        <v>7.6</v>
      </c>
      <c r="F9" s="54">
        <v>1615.3</v>
      </c>
      <c r="G9" s="54">
        <v>7.7</v>
      </c>
    </row>
    <row r="10" spans="1:7" ht="26.25" customHeight="1">
      <c r="A10" s="195"/>
      <c r="B10" s="198"/>
      <c r="C10" s="5" t="s">
        <v>72</v>
      </c>
      <c r="D10" s="54">
        <v>539</v>
      </c>
      <c r="E10" s="54">
        <v>14.1</v>
      </c>
      <c r="F10" s="54">
        <v>3539.6</v>
      </c>
      <c r="G10" s="54">
        <v>17</v>
      </c>
    </row>
    <row r="11" spans="1:7" ht="26.25" customHeight="1">
      <c r="A11" s="195"/>
      <c r="B11" s="197" t="s">
        <v>3</v>
      </c>
      <c r="C11" s="5" t="s">
        <v>73</v>
      </c>
      <c r="D11" s="54">
        <v>57</v>
      </c>
      <c r="E11" s="54">
        <v>1.5</v>
      </c>
      <c r="F11" s="54">
        <v>341.5</v>
      </c>
      <c r="G11" s="54">
        <v>1.6</v>
      </c>
    </row>
    <row r="12" spans="1:7" ht="26.25" customHeight="1">
      <c r="A12" s="195"/>
      <c r="B12" s="198"/>
      <c r="C12" s="5" t="s">
        <v>72</v>
      </c>
      <c r="D12" s="54">
        <v>81</v>
      </c>
      <c r="E12" s="54">
        <v>2.1</v>
      </c>
      <c r="F12" s="54">
        <v>590.6</v>
      </c>
      <c r="G12" s="54">
        <v>2.8</v>
      </c>
    </row>
    <row r="13" spans="1:7" ht="26.25" customHeight="1">
      <c r="A13" s="195"/>
      <c r="B13" s="197" t="s">
        <v>77</v>
      </c>
      <c r="C13" s="5" t="s">
        <v>73</v>
      </c>
      <c r="D13" s="54">
        <v>4</v>
      </c>
      <c r="E13" s="54">
        <v>0.1</v>
      </c>
      <c r="F13" s="54">
        <v>35.299999999999997</v>
      </c>
      <c r="G13" s="54">
        <v>0.2</v>
      </c>
    </row>
    <row r="14" spans="1:7" ht="26.25" customHeight="1">
      <c r="A14" s="196"/>
      <c r="B14" s="198"/>
      <c r="C14" s="5" t="s">
        <v>72</v>
      </c>
      <c r="D14" s="54">
        <v>15</v>
      </c>
      <c r="E14" s="54">
        <v>0.4</v>
      </c>
      <c r="F14" s="54">
        <v>111.7</v>
      </c>
      <c r="G14" s="54">
        <v>0.5</v>
      </c>
    </row>
    <row r="15" spans="1:7" ht="26.25" customHeight="1">
      <c r="A15" s="194" t="s">
        <v>16</v>
      </c>
      <c r="B15" s="197" t="s">
        <v>5</v>
      </c>
      <c r="C15" s="5" t="s">
        <v>73</v>
      </c>
      <c r="D15" s="54">
        <v>1128</v>
      </c>
      <c r="E15" s="54">
        <v>29.6</v>
      </c>
      <c r="F15" s="54">
        <v>5402.3</v>
      </c>
      <c r="G15" s="54">
        <v>25.9</v>
      </c>
    </row>
    <row r="16" spans="1:7" ht="26.25" customHeight="1">
      <c r="A16" s="195"/>
      <c r="B16" s="198"/>
      <c r="C16" s="5" t="s">
        <v>72</v>
      </c>
      <c r="D16" s="54">
        <v>708</v>
      </c>
      <c r="E16" s="54">
        <v>18.600000000000001</v>
      </c>
      <c r="F16" s="54">
        <v>4058.6</v>
      </c>
      <c r="G16" s="54">
        <v>19.399999999999999</v>
      </c>
    </row>
    <row r="17" spans="1:7" ht="26.25" customHeight="1">
      <c r="A17" s="195"/>
      <c r="B17" s="197" t="s">
        <v>6</v>
      </c>
      <c r="C17" s="5" t="s">
        <v>73</v>
      </c>
      <c r="D17" s="54">
        <v>429</v>
      </c>
      <c r="E17" s="54">
        <v>11.2</v>
      </c>
      <c r="F17" s="54">
        <v>2255.4</v>
      </c>
      <c r="G17" s="54">
        <v>10.8</v>
      </c>
    </row>
    <row r="18" spans="1:7" ht="26.25" customHeight="1">
      <c r="A18" s="195"/>
      <c r="B18" s="198"/>
      <c r="C18" s="5" t="s">
        <v>72</v>
      </c>
      <c r="D18" s="54">
        <v>543</v>
      </c>
      <c r="E18" s="54">
        <v>14.2</v>
      </c>
      <c r="F18" s="54">
        <v>3324.8</v>
      </c>
      <c r="G18" s="54">
        <v>15.9</v>
      </c>
    </row>
    <row r="19" spans="1:7" ht="26.25" customHeight="1">
      <c r="A19" s="195"/>
      <c r="B19" s="197" t="s">
        <v>7</v>
      </c>
      <c r="C19" s="5" t="s">
        <v>73</v>
      </c>
      <c r="D19" s="54">
        <v>343</v>
      </c>
      <c r="E19" s="54">
        <v>9</v>
      </c>
      <c r="F19" s="54">
        <v>1805.4</v>
      </c>
      <c r="G19" s="54">
        <v>8.6</v>
      </c>
    </row>
    <row r="20" spans="1:7" ht="26.25" customHeight="1">
      <c r="A20" s="195"/>
      <c r="B20" s="198"/>
      <c r="C20" s="5" t="s">
        <v>72</v>
      </c>
      <c r="D20" s="54">
        <v>475</v>
      </c>
      <c r="E20" s="54">
        <v>12.5</v>
      </c>
      <c r="F20" s="54">
        <v>2905.5</v>
      </c>
      <c r="G20" s="54">
        <v>13.9</v>
      </c>
    </row>
    <row r="21" spans="1:7" ht="26.25" customHeight="1">
      <c r="A21" s="195"/>
      <c r="B21" s="197" t="s">
        <v>8</v>
      </c>
      <c r="C21" s="5" t="s">
        <v>73</v>
      </c>
      <c r="D21" s="54">
        <v>62</v>
      </c>
      <c r="E21" s="54">
        <v>1.6</v>
      </c>
      <c r="F21" s="54">
        <v>365.3</v>
      </c>
      <c r="G21" s="54">
        <v>1.7</v>
      </c>
    </row>
    <row r="22" spans="1:7" ht="26.25" customHeight="1">
      <c r="A22" s="195"/>
      <c r="B22" s="198"/>
      <c r="C22" s="5" t="s">
        <v>72</v>
      </c>
      <c r="D22" s="54">
        <v>121</v>
      </c>
      <c r="E22" s="54">
        <v>3.2</v>
      </c>
      <c r="F22" s="54">
        <v>748.8</v>
      </c>
      <c r="G22" s="54">
        <v>3.6</v>
      </c>
    </row>
    <row r="23" spans="1:7" ht="26.25" customHeight="1">
      <c r="A23" s="195"/>
      <c r="B23" s="197" t="s">
        <v>78</v>
      </c>
      <c r="C23" s="5" t="s">
        <v>73</v>
      </c>
      <c r="D23" s="54">
        <v>4</v>
      </c>
      <c r="E23" s="54">
        <v>0.1</v>
      </c>
      <c r="F23" s="54">
        <v>11.8</v>
      </c>
      <c r="G23" s="54">
        <v>0.1</v>
      </c>
    </row>
    <row r="24" spans="1:7" ht="26.25" customHeight="1">
      <c r="A24" s="196"/>
      <c r="B24" s="198"/>
      <c r="C24" s="5" t="s">
        <v>72</v>
      </c>
      <c r="D24" s="54">
        <v>1</v>
      </c>
      <c r="E24" s="54">
        <v>0</v>
      </c>
      <c r="F24" s="54">
        <v>11.9</v>
      </c>
      <c r="G24" s="54">
        <v>0.1</v>
      </c>
    </row>
    <row r="25" spans="1:7" ht="26.25" customHeight="1">
      <c r="A25" s="65" t="s">
        <v>63</v>
      </c>
      <c r="B25" s="66"/>
      <c r="C25" s="66"/>
      <c r="D25" s="66"/>
      <c r="E25" s="66"/>
      <c r="F25" s="66"/>
      <c r="G25" s="67"/>
    </row>
    <row r="26" spans="1:7">
      <c r="E26" s="25"/>
    </row>
  </sheetData>
  <mergeCells count="16">
    <mergeCell ref="B19:B20"/>
    <mergeCell ref="B23:B24"/>
    <mergeCell ref="A15:A24"/>
    <mergeCell ref="A5:A14"/>
    <mergeCell ref="B21:B22"/>
    <mergeCell ref="B7:B8"/>
    <mergeCell ref="B9:B10"/>
    <mergeCell ref="B11:B12"/>
    <mergeCell ref="B13:B14"/>
    <mergeCell ref="A1:G1"/>
    <mergeCell ref="B15:B16"/>
    <mergeCell ref="B17:B18"/>
    <mergeCell ref="A4:B4"/>
    <mergeCell ref="B5:B6"/>
    <mergeCell ref="A2:G2"/>
    <mergeCell ref="A3:B3"/>
  </mergeCells>
  <phoneticPr fontId="3" type="noConversion"/>
  <printOptions gridLines="1"/>
  <pageMargins left="0.23622047244094491" right="0.23622047244094491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9803-7126-441E-A3FD-D6DC30EB39FE}">
  <dimension ref="A1:L16"/>
  <sheetViews>
    <sheetView zoomScale="90" zoomScaleNormal="90" workbookViewId="0">
      <selection sqref="A1:L1"/>
    </sheetView>
  </sheetViews>
  <sheetFormatPr defaultRowHeight="16.75"/>
  <cols>
    <col min="1" max="1" width="5.69140625" customWidth="1"/>
    <col min="2" max="2" width="12" customWidth="1"/>
    <col min="3" max="7" width="8.23046875" bestFit="1" customWidth="1"/>
    <col min="8" max="8" width="9.4609375" customWidth="1"/>
    <col min="9" max="9" width="12" customWidth="1"/>
    <col min="10" max="10" width="8.23046875" bestFit="1" customWidth="1"/>
    <col min="11" max="11" width="9.23046875" customWidth="1"/>
    <col min="12" max="12" width="8.23046875" bestFit="1" customWidth="1"/>
  </cols>
  <sheetData>
    <row r="1" spans="1:12" ht="44.25" customHeight="1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2" ht="22.5" customHeight="1">
      <c r="A2" s="151" t="s">
        <v>71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2" ht="24" customHeight="1">
      <c r="A3" s="151" t="s">
        <v>9</v>
      </c>
      <c r="B3" s="151"/>
      <c r="C3" s="151" t="s">
        <v>10</v>
      </c>
      <c r="D3" s="151"/>
      <c r="E3" s="151"/>
      <c r="F3" s="151"/>
      <c r="G3" s="151"/>
      <c r="H3" s="151" t="s">
        <v>11</v>
      </c>
      <c r="I3" s="151"/>
      <c r="J3" s="151"/>
      <c r="K3" s="151"/>
      <c r="L3" s="151"/>
    </row>
    <row r="4" spans="1:12" ht="24" customHeight="1">
      <c r="A4" s="151"/>
      <c r="B4" s="151"/>
      <c r="C4" s="49" t="s">
        <v>12</v>
      </c>
      <c r="D4" s="49" t="s">
        <v>13</v>
      </c>
      <c r="E4" s="5" t="s">
        <v>68</v>
      </c>
      <c r="F4" s="49" t="s">
        <v>14</v>
      </c>
      <c r="G4" s="5" t="s">
        <v>68</v>
      </c>
      <c r="H4" s="49" t="s">
        <v>12</v>
      </c>
      <c r="I4" s="49" t="s">
        <v>13</v>
      </c>
      <c r="J4" s="5" t="s">
        <v>68</v>
      </c>
      <c r="K4" s="49" t="s">
        <v>14</v>
      </c>
      <c r="L4" s="5" t="s">
        <v>68</v>
      </c>
    </row>
    <row r="5" spans="1:12" ht="36.75" customHeight="1">
      <c r="A5" s="199" t="s">
        <v>20</v>
      </c>
      <c r="B5" s="200"/>
      <c r="C5" s="51">
        <f>D5+F5</f>
        <v>3106</v>
      </c>
      <c r="D5" s="54">
        <f>SUM(D6:D10)</f>
        <v>1609</v>
      </c>
      <c r="E5" s="54"/>
      <c r="F5" s="54">
        <f>SUM(F6:F10)</f>
        <v>1497</v>
      </c>
      <c r="G5" s="59"/>
      <c r="H5" s="62">
        <f>I5+K5</f>
        <v>19451.599999999999</v>
      </c>
      <c r="I5" s="51">
        <f>SUM(I6:I10)</f>
        <v>9320.1999999999989</v>
      </c>
      <c r="J5" s="61">
        <f>I5/H5</f>
        <v>0.47914824487445762</v>
      </c>
      <c r="K5" s="51">
        <f>SUM(K6:K10)</f>
        <v>10131.4</v>
      </c>
      <c r="L5" s="59">
        <f>K5/H5</f>
        <v>0.52085175512554238</v>
      </c>
    </row>
    <row r="6" spans="1:12" ht="24" customHeight="1">
      <c r="A6" s="201" t="s">
        <v>15</v>
      </c>
      <c r="B6" s="5" t="s">
        <v>0</v>
      </c>
      <c r="C6" s="51">
        <f>D6+F6</f>
        <v>335</v>
      </c>
      <c r="D6" s="54">
        <v>239</v>
      </c>
      <c r="E6" s="58">
        <f>D6/$C$5</f>
        <v>7.6947842884739215E-2</v>
      </c>
      <c r="F6" s="52">
        <v>96</v>
      </c>
      <c r="G6" s="59">
        <f>F6/$C$5</f>
        <v>3.0907920154539602E-2</v>
      </c>
      <c r="H6" s="62">
        <f>I6+K6</f>
        <v>1448.3999999999999</v>
      </c>
      <c r="I6" s="62">
        <v>1029.0999999999999</v>
      </c>
      <c r="J6" s="59">
        <f>I6/$H$5</f>
        <v>5.2905673569269368E-2</v>
      </c>
      <c r="K6" s="63">
        <v>419.3</v>
      </c>
      <c r="L6" s="59">
        <f>K6/$H$5</f>
        <v>2.1556067367208869E-2</v>
      </c>
    </row>
    <row r="7" spans="1:12" ht="26.25" customHeight="1">
      <c r="A7" s="202"/>
      <c r="B7" s="5" t="s">
        <v>1</v>
      </c>
      <c r="C7" s="51">
        <f t="shared" ref="C7:C14" si="0">D7+F7</f>
        <v>1956</v>
      </c>
      <c r="D7" s="52">
        <v>1076</v>
      </c>
      <c r="E7" s="58">
        <f t="shared" ref="E7:E14" si="1">D7/$C$5</f>
        <v>0.34642627173213136</v>
      </c>
      <c r="F7" s="52">
        <v>880</v>
      </c>
      <c r="G7" s="59">
        <f t="shared" ref="G7:G14" si="2">F7/$C$5</f>
        <v>0.28332260141661303</v>
      </c>
      <c r="H7" s="62">
        <f t="shared" ref="H7:H14" si="3">I7+K7</f>
        <v>12263.099999999999</v>
      </c>
      <c r="I7" s="62">
        <v>6421.4</v>
      </c>
      <c r="J7" s="59">
        <f t="shared" ref="J7:J14" si="4">I7/$H$5</f>
        <v>0.33012194369614839</v>
      </c>
      <c r="K7" s="63">
        <v>5841.7</v>
      </c>
      <c r="L7" s="59">
        <f t="shared" ref="L7:L14" si="5">K7/$H$5</f>
        <v>0.30031976803964716</v>
      </c>
    </row>
    <row r="8" spans="1:12" ht="26.25" customHeight="1">
      <c r="A8" s="202"/>
      <c r="B8" s="5" t="s">
        <v>2</v>
      </c>
      <c r="C8" s="51">
        <f t="shared" si="0"/>
        <v>675</v>
      </c>
      <c r="D8" s="52">
        <v>244</v>
      </c>
      <c r="E8" s="58">
        <f t="shared" si="1"/>
        <v>7.8557630392788153E-2</v>
      </c>
      <c r="F8" s="52">
        <v>431</v>
      </c>
      <c r="G8" s="59">
        <f t="shared" si="2"/>
        <v>0.1387636831938184</v>
      </c>
      <c r="H8" s="62">
        <f t="shared" si="3"/>
        <v>4756.7000000000007</v>
      </c>
      <c r="I8" s="62">
        <v>1532.9</v>
      </c>
      <c r="J8" s="59">
        <f t="shared" si="4"/>
        <v>7.8805856587632908E-2</v>
      </c>
      <c r="K8" s="63">
        <v>3223.8</v>
      </c>
      <c r="L8" s="59">
        <f t="shared" si="5"/>
        <v>0.16573443829813489</v>
      </c>
    </row>
    <row r="9" spans="1:12" ht="26.25" customHeight="1">
      <c r="A9" s="202"/>
      <c r="B9" s="5" t="s">
        <v>3</v>
      </c>
      <c r="C9" s="51">
        <f t="shared" si="0"/>
        <v>120</v>
      </c>
      <c r="D9" s="52">
        <v>45</v>
      </c>
      <c r="E9" s="58">
        <f t="shared" si="1"/>
        <v>1.4488087572440437E-2</v>
      </c>
      <c r="F9" s="52">
        <v>75</v>
      </c>
      <c r="G9" s="59">
        <f t="shared" si="2"/>
        <v>2.4146812620734062E-2</v>
      </c>
      <c r="H9" s="62">
        <f t="shared" si="3"/>
        <v>845.90000000000009</v>
      </c>
      <c r="I9" s="62">
        <v>303.8</v>
      </c>
      <c r="J9" s="59">
        <f t="shared" si="4"/>
        <v>1.5618252483086226E-2</v>
      </c>
      <c r="K9" s="63">
        <v>542.1</v>
      </c>
      <c r="L9" s="59">
        <f t="shared" si="5"/>
        <v>2.7869172715869136E-2</v>
      </c>
    </row>
    <row r="10" spans="1:12" ht="26.25" customHeight="1">
      <c r="A10" s="202"/>
      <c r="B10" s="5" t="s">
        <v>4</v>
      </c>
      <c r="C10" s="51">
        <f t="shared" si="0"/>
        <v>20</v>
      </c>
      <c r="D10" s="54">
        <v>5</v>
      </c>
      <c r="E10" s="58">
        <f t="shared" si="1"/>
        <v>1.6097875080489374E-3</v>
      </c>
      <c r="F10" s="52">
        <v>15</v>
      </c>
      <c r="G10" s="59">
        <f t="shared" si="2"/>
        <v>4.829362524146813E-3</v>
      </c>
      <c r="H10" s="62">
        <f t="shared" si="3"/>
        <v>137.5</v>
      </c>
      <c r="I10" s="62">
        <v>33</v>
      </c>
      <c r="J10" s="59">
        <f t="shared" si="4"/>
        <v>1.6965185383207553E-3</v>
      </c>
      <c r="K10" s="64">
        <v>104.5</v>
      </c>
      <c r="L10" s="59">
        <f t="shared" si="5"/>
        <v>5.3723087046823916E-3</v>
      </c>
    </row>
    <row r="11" spans="1:12" ht="26.25" customHeight="1">
      <c r="A11" s="201" t="s">
        <v>16</v>
      </c>
      <c r="B11" s="5" t="s">
        <v>5</v>
      </c>
      <c r="C11" s="51">
        <f t="shared" si="0"/>
        <v>1551</v>
      </c>
      <c r="D11" s="52">
        <v>947</v>
      </c>
      <c r="E11" s="58">
        <f t="shared" si="1"/>
        <v>0.30489375402446878</v>
      </c>
      <c r="F11" s="52">
        <v>604</v>
      </c>
      <c r="G11" s="59">
        <f t="shared" si="2"/>
        <v>0.19446233097231166</v>
      </c>
      <c r="H11" s="62">
        <f t="shared" si="3"/>
        <v>9128.1</v>
      </c>
      <c r="I11" s="62">
        <v>5313</v>
      </c>
      <c r="J11" s="59">
        <f t="shared" si="4"/>
        <v>0.27313948466964161</v>
      </c>
      <c r="K11" s="64">
        <v>3815.1</v>
      </c>
      <c r="L11" s="59">
        <f t="shared" si="5"/>
        <v>0.19613296592568222</v>
      </c>
    </row>
    <row r="12" spans="1:12" ht="26.25" customHeight="1">
      <c r="A12" s="203"/>
      <c r="B12" s="5" t="s">
        <v>6</v>
      </c>
      <c r="C12" s="51">
        <f t="shared" si="0"/>
        <v>786</v>
      </c>
      <c r="D12" s="52">
        <v>357</v>
      </c>
      <c r="E12" s="58">
        <f t="shared" si="1"/>
        <v>0.11493882807469415</v>
      </c>
      <c r="F12" s="52">
        <v>429</v>
      </c>
      <c r="G12" s="59">
        <f t="shared" si="2"/>
        <v>0.13811976819059885</v>
      </c>
      <c r="H12" s="62">
        <f t="shared" si="3"/>
        <v>4969.7000000000007</v>
      </c>
      <c r="I12" s="62">
        <v>2060.9</v>
      </c>
      <c r="J12" s="59">
        <f t="shared" si="4"/>
        <v>0.10595015320076499</v>
      </c>
      <c r="K12" s="63">
        <v>2908.8</v>
      </c>
      <c r="L12" s="59">
        <f t="shared" si="5"/>
        <v>0.14954039770507313</v>
      </c>
    </row>
    <row r="13" spans="1:12" ht="26.25" customHeight="1">
      <c r="A13" s="203"/>
      <c r="B13" s="5" t="s">
        <v>7</v>
      </c>
      <c r="C13" s="51">
        <f t="shared" si="0"/>
        <v>630</v>
      </c>
      <c r="D13" s="54">
        <v>258</v>
      </c>
      <c r="E13" s="58">
        <f t="shared" si="1"/>
        <v>8.3065035415325172E-2</v>
      </c>
      <c r="F13" s="52">
        <v>372</v>
      </c>
      <c r="G13" s="59">
        <f t="shared" si="2"/>
        <v>0.11976819059884096</v>
      </c>
      <c r="H13" s="62">
        <f t="shared" si="3"/>
        <v>4329.6000000000004</v>
      </c>
      <c r="I13" s="62">
        <v>1636.8</v>
      </c>
      <c r="J13" s="59">
        <f t="shared" si="4"/>
        <v>8.4147319500709458E-2</v>
      </c>
      <c r="K13" s="63">
        <v>2692.8</v>
      </c>
      <c r="L13" s="59">
        <f t="shared" si="5"/>
        <v>0.13843591272697364</v>
      </c>
    </row>
    <row r="14" spans="1:12" ht="26.25" customHeight="1">
      <c r="A14" s="203"/>
      <c r="B14" s="5" t="s">
        <v>8</v>
      </c>
      <c r="C14" s="51">
        <f t="shared" si="0"/>
        <v>139</v>
      </c>
      <c r="D14" s="52">
        <v>47</v>
      </c>
      <c r="E14" s="58">
        <f t="shared" si="1"/>
        <v>1.5132002575660013E-2</v>
      </c>
      <c r="F14" s="52">
        <v>92</v>
      </c>
      <c r="G14" s="59">
        <f t="shared" si="2"/>
        <v>2.962009014810045E-2</v>
      </c>
      <c r="H14" s="62">
        <f t="shared" si="3"/>
        <v>1024.2</v>
      </c>
      <c r="I14" s="62">
        <v>309.5</v>
      </c>
      <c r="J14" s="59">
        <f t="shared" si="4"/>
        <v>1.5911287503341628E-2</v>
      </c>
      <c r="K14" s="63">
        <v>714.7</v>
      </c>
      <c r="L14" s="59">
        <f t="shared" si="5"/>
        <v>3.6742478767813447E-2</v>
      </c>
    </row>
    <row r="15" spans="1:12" ht="26.25" customHeight="1">
      <c r="A15" s="204" t="s">
        <v>63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6"/>
    </row>
    <row r="16" spans="1:12">
      <c r="E16" s="25"/>
      <c r="K16" s="16"/>
    </row>
  </sheetData>
  <mergeCells count="9">
    <mergeCell ref="A6:A10"/>
    <mergeCell ref="A11:A14"/>
    <mergeCell ref="A15:L15"/>
    <mergeCell ref="A1:L1"/>
    <mergeCell ref="A2:L2"/>
    <mergeCell ref="A3:B4"/>
    <mergeCell ref="C3:G3"/>
    <mergeCell ref="H3:L3"/>
    <mergeCell ref="A5:B5"/>
  </mergeCells>
  <phoneticPr fontId="3" type="noConversion"/>
  <printOptions gridLines="1"/>
  <pageMargins left="0.23622047244094491" right="0.23622047244094491" top="0.74803149606299213" bottom="0.74803149606299213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具名範圍</vt:lpstr>
      </vt:variant>
      <vt:variant>
        <vt:i4>2</vt:i4>
      </vt:variant>
    </vt:vector>
  </HeadingPairs>
  <TitlesOfParts>
    <vt:vector size="20" baseType="lpstr">
      <vt:lpstr>各年度統計情形-依時間序列</vt:lpstr>
      <vt:lpstr>112年</vt:lpstr>
      <vt:lpstr>111年</vt:lpstr>
      <vt:lpstr>110年 </vt:lpstr>
      <vt:lpstr>109年</vt:lpstr>
      <vt:lpstr>108年</vt:lpstr>
      <vt:lpstr>107年</vt:lpstr>
      <vt:lpstr>106年</vt:lpstr>
      <vt:lpstr>105年</vt:lpstr>
      <vt:lpstr>104年</vt:lpstr>
      <vt:lpstr>103年</vt:lpstr>
      <vt:lpstr>102年</vt:lpstr>
      <vt:lpstr>101年 </vt:lpstr>
      <vt:lpstr>100年</vt:lpstr>
      <vt:lpstr>99年</vt:lpstr>
      <vt:lpstr>98年</vt:lpstr>
      <vt:lpstr>97年</vt:lpstr>
      <vt:lpstr>96年</vt:lpstr>
      <vt:lpstr>'100年'!Print_Area</vt:lpstr>
      <vt:lpstr>'99年'!Print_Area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文心 李</cp:lastModifiedBy>
  <cp:lastPrinted>2018-07-09T07:04:52Z</cp:lastPrinted>
  <dcterms:created xsi:type="dcterms:W3CDTF">2008-07-15T03:22:40Z</dcterms:created>
  <dcterms:modified xsi:type="dcterms:W3CDTF">2024-06-26T03:58:45Z</dcterms:modified>
</cp:coreProperties>
</file>